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faiber.correa\Documents\Publicaciones ATN\Solicitud de Servicio - Planeación\PUBLICACION MONITOREOS RIESGOS CORRUPCION E INFORME PAGINA WEB\"/>
    </mc:Choice>
  </mc:AlternateContent>
  <xr:revisionPtr revIDLastSave="0" documentId="8_{9CDAA6B5-F206-4069-8A4E-D9F48A7071D3}" xr6:coauthVersionLast="45" xr6:coauthVersionMax="45" xr10:uidLastSave="{00000000-0000-0000-0000-000000000000}"/>
  <bookViews>
    <workbookView xWindow="-120" yWindow="-120" windowWidth="29040" windowHeight="15840" xr2:uid="{00000000-000D-0000-FFFF-FFFF00000000}"/>
  </bookViews>
  <sheets>
    <sheet name="Matriz Riesgos" sheetId="1" r:id="rId1"/>
    <sheet name="Criterios impacto 4" sheetId="6" r:id="rId2"/>
    <sheet name="Criterios impacto 3" sheetId="3" r:id="rId3"/>
    <sheet name="Criterios impacto 2" sheetId="4" r:id="rId4"/>
    <sheet name="Criterios impacto 1" sheetId="5" r:id="rId5"/>
    <sheet name="Parámetros" sheetId="2" r:id="rId6"/>
  </sheets>
  <externalReferences>
    <externalReference r:id="rId7"/>
  </externalReferences>
  <definedNames>
    <definedName name="A_Obj1" localSheetId="4">OFFSET(#REF!,0,0,COUNTA(#REF!)-1,1)</definedName>
    <definedName name="A_Obj1" localSheetId="3">OFFSET(#REF!,0,0,COUNTA(#REF!)-1,1)</definedName>
    <definedName name="A_Obj1" localSheetId="2">OFFSET(#REF!,0,0,COUNTA(#REF!)-1,1)</definedName>
    <definedName name="A_Obj1" localSheetId="1">OFFSET(#REF!,0,0,COUNTA(#REF!)-1,1)</definedName>
    <definedName name="A_Obj1">OFFSET(#REF!,0,0,COUNTA(#REF!)-1,1)</definedName>
    <definedName name="A_Obj2">OFFSET(#REF!,0,0,COUNTA(#REF!)-1,1)</definedName>
    <definedName name="A_Obj3">OFFSET(#REF!,0,0,COUNTA(#REF!)-1,1)</definedName>
    <definedName name="A_Obj4">OFFSET(#REF!,0,0,COUNTA(#REF!)-1,1)</definedName>
    <definedName name="Acc_1" localSheetId="4">#REF!</definedName>
    <definedName name="Acc_1" localSheetId="3">#REF!</definedName>
    <definedName name="Acc_1" localSheetId="2">#REF!</definedName>
    <definedName name="Acc_1" localSheetId="1">#REF!</definedName>
    <definedName name="Acc_1">#REF!</definedName>
    <definedName name="Acc_2" localSheetId="4">#REF!</definedName>
    <definedName name="Acc_2" localSheetId="3">#REF!</definedName>
    <definedName name="Acc_2" localSheetId="2">#REF!</definedName>
    <definedName name="Acc_2" localSheetId="1">#REF!</definedName>
    <definedName name="Acc_2">#REF!</definedName>
    <definedName name="Acc_3" localSheetId="4">#REF!</definedName>
    <definedName name="Acc_3" localSheetId="3">#REF!</definedName>
    <definedName name="Acc_3" localSheetId="2">#REF!</definedName>
    <definedName name="Acc_3" localSheetId="1">#REF!</definedName>
    <definedName name="Acc_3">#REF!</definedName>
    <definedName name="Acc_4">#REF!</definedName>
    <definedName name="Acc_5">#REF!</definedName>
    <definedName name="Acc_6">#REF!</definedName>
    <definedName name="Acc_7">#REF!</definedName>
    <definedName name="Acc_8">#REF!</definedName>
    <definedName name="Acc_9">#REF!</definedName>
    <definedName name="AMAZONASL">#REF!</definedName>
    <definedName name="ANTIOQUIA">#REF!</definedName>
    <definedName name="ANTIOQUIAL">#REF!</definedName>
    <definedName name="ARAUCA">#REF!</definedName>
    <definedName name="ARAUCAL">#REF!</definedName>
    <definedName name="_xlnm.Print_Area" localSheetId="0">'Matriz Riesgos'!$B$4:$AU$10</definedName>
    <definedName name="ATLANTICO">#REF!</definedName>
    <definedName name="ATLANTICOL">#REF!</definedName>
    <definedName name="BOLIVAR">#REF!</definedName>
    <definedName name="BOLIVARL">#REF!</definedName>
    <definedName name="BOYACA">#REF!</definedName>
    <definedName name="BOYACAL">#REF!</definedName>
    <definedName name="CALDAS">#REF!</definedName>
    <definedName name="CALDASL">#REF!</definedName>
    <definedName name="CAQUETA">#REF!</definedName>
    <definedName name="CAQUETAL">#REF!</definedName>
    <definedName name="CASANARE">#REF!</definedName>
    <definedName name="CASANAREL">#REF!</definedName>
    <definedName name="CAUCA">#REF!</definedName>
    <definedName name="CAUCAL">#REF!</definedName>
    <definedName name="CENTRO">#REF!</definedName>
    <definedName name="CENTROS_REGIONALES">#REF!</definedName>
    <definedName name="CENTROS2">#REF!</definedName>
    <definedName name="CESAR">#REF!</definedName>
    <definedName name="CESARL">#REF!</definedName>
    <definedName name="CHOCO">#REF!</definedName>
    <definedName name="CHOCOL">#REF!</definedName>
    <definedName name="CORDOBA">#REF!</definedName>
    <definedName name="CORDOBAL">#REF!</definedName>
    <definedName name="CUNDINAMARCA">#REF!</definedName>
    <definedName name="CUNDINAMARCAL">#REF!</definedName>
    <definedName name="Departamentos">#REF!</definedName>
    <definedName name="DIRECCIONL">#REF!</definedName>
    <definedName name="DISTRITOL">#REF!</definedName>
    <definedName name="Fuentes">#REF!</definedName>
    <definedName name="GUAINIAL">#REF!</definedName>
    <definedName name="GUAJIRAL">#REF!</definedName>
    <definedName name="GUAVIAREL">#REF!</definedName>
    <definedName name="HUILAL">#REF!</definedName>
    <definedName name="Indicadores">#REF!</definedName>
    <definedName name="jom" localSheetId="4">OFFSET(#REF!,0,0,COUNTA(#REF!)-1,1)</definedName>
    <definedName name="jom" localSheetId="3">OFFSET(#REF!,0,0,COUNTA(#REF!)-1,1)</definedName>
    <definedName name="jom" localSheetId="2">OFFSET(#REF!,0,0,COUNTA(#REF!)-1,1)</definedName>
    <definedName name="jom" localSheetId="1">OFFSET(#REF!,0,0,COUNTA(#REF!)-1,1)</definedName>
    <definedName name="jom">OFFSET(#REF!,0,0,COUNTA(#REF!)-1,1)</definedName>
    <definedName name="LISTA_CENTROS_REGIONALES" localSheetId="4">#REF!</definedName>
    <definedName name="LISTA_CENTROS_REGIONALES" localSheetId="3">#REF!</definedName>
    <definedName name="LISTA_CENTROS_REGIONALES" localSheetId="2">#REF!</definedName>
    <definedName name="LISTA_CENTROS_REGIONALES" localSheetId="1">#REF!</definedName>
    <definedName name="LISTA_CENTROS_REGIONALES">#REF!</definedName>
    <definedName name="LISTA_REGIONALES" localSheetId="4">#REF!</definedName>
    <definedName name="LISTA_REGIONALES" localSheetId="3">#REF!</definedName>
    <definedName name="LISTA_REGIONALES" localSheetId="2">#REF!</definedName>
    <definedName name="LISTA_REGIONALES" localSheetId="1">#REF!</definedName>
    <definedName name="LISTA_REGIONALES">#REF!</definedName>
    <definedName name="LISTADESPLEGAR_CENTRO" localSheetId="4">#REF!</definedName>
    <definedName name="LISTADESPLEGAR_CENTRO" localSheetId="3">#REF!</definedName>
    <definedName name="LISTADESPLEGAR_CENTRO" localSheetId="2">#REF!</definedName>
    <definedName name="LISTADESPLEGAR_CENTRO" localSheetId="1">#REF!</definedName>
    <definedName name="LISTADESPLEGAR_CENTRO">#REF!</definedName>
    <definedName name="MAGDALENAL">#REF!</definedName>
    <definedName name="METAL">#REF!</definedName>
    <definedName name="NARIÑOL">#REF!</definedName>
    <definedName name="NORTEL">#REF!</definedName>
    <definedName name="Objetivos" localSheetId="4">OFFSET(#REF!,0,0,COUNTA(#REF!)-1,1)</definedName>
    <definedName name="Objetivos" localSheetId="3">OFFSET(#REF!,0,0,COUNTA(#REF!)-1,1)</definedName>
    <definedName name="Objetivos" localSheetId="2">OFFSET(#REF!,0,0,COUNTA(#REF!)-1,1)</definedName>
    <definedName name="Objetivos" localSheetId="1">OFFSET(#REF!,0,0,COUNTA(#REF!)-1,1)</definedName>
    <definedName name="Objetivos">OFFSET(#REF!,0,0,COUNTA(#REF!)-1,1)</definedName>
    <definedName name="PUTUMAYOL" localSheetId="4">#REF!</definedName>
    <definedName name="PUTUMAYOL" localSheetId="3">#REF!</definedName>
    <definedName name="PUTUMAYOL" localSheetId="2">#REF!</definedName>
    <definedName name="PUTUMAYOL" localSheetId="1">#REF!</definedName>
    <definedName name="PUTUMAYOL">#REF!</definedName>
    <definedName name="QUINDIOL" localSheetId="4">#REF!</definedName>
    <definedName name="QUINDIOL" localSheetId="3">#REF!</definedName>
    <definedName name="QUINDIOL" localSheetId="2">#REF!</definedName>
    <definedName name="QUINDIOL" localSheetId="1">#REF!</definedName>
    <definedName name="QUINDIOL">#REF!</definedName>
    <definedName name="REGIONAL" localSheetId="4">#REF!</definedName>
    <definedName name="REGIONAL" localSheetId="3">#REF!</definedName>
    <definedName name="REGIONAL" localSheetId="2">#REF!</definedName>
    <definedName name="REGIONAL" localSheetId="1">#REF!</definedName>
    <definedName name="REGIONAL">#REF!</definedName>
    <definedName name="REGIONALES">#REF!</definedName>
    <definedName name="RISARALDAL">#REF!</definedName>
    <definedName name="SANANDRESL">#REF!</definedName>
    <definedName name="SANTANDERL">#REF!</definedName>
    <definedName name="sebas">#REF!</definedName>
    <definedName name="SN">[1]Maestros!$B$1:$B$2</definedName>
    <definedName name="SUCREL" localSheetId="4">#REF!</definedName>
    <definedName name="SUCREL" localSheetId="3">#REF!</definedName>
    <definedName name="SUCREL" localSheetId="2">#REF!</definedName>
    <definedName name="SUCREL" localSheetId="1">#REF!</definedName>
    <definedName name="SUCREL">#REF!</definedName>
    <definedName name="TOLIMAL" localSheetId="4">#REF!</definedName>
    <definedName name="TOLIMAL" localSheetId="3">#REF!</definedName>
    <definedName name="TOLIMAL" localSheetId="2">#REF!</definedName>
    <definedName name="TOLIMAL" localSheetId="1">#REF!</definedName>
    <definedName name="TOLIMAL">#REF!</definedName>
    <definedName name="VALLE" localSheetId="4">#REF!</definedName>
    <definedName name="VALLE" localSheetId="3">#REF!</definedName>
    <definedName name="VALLE" localSheetId="2">#REF!</definedName>
    <definedName name="VALLE" localSheetId="1">#REF!</definedName>
    <definedName name="VALLE">#REF!</definedName>
    <definedName name="VALLEL">#REF!</definedName>
    <definedName name="VAUPESL">#REF!</definedName>
    <definedName name="VICHADAL">#REF!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8" i="1" l="1"/>
  <c r="K8" i="1" s="1"/>
  <c r="L9" i="1"/>
  <c r="K9" i="1" s="1"/>
  <c r="L6" i="1"/>
  <c r="K6" i="1" s="1"/>
  <c r="L5" i="1"/>
  <c r="K5" i="1" s="1"/>
  <c r="AE7" i="1"/>
  <c r="M9" i="1" l="1"/>
  <c r="AQ8" i="1"/>
  <c r="M8" i="1"/>
  <c r="AQ6" i="1"/>
  <c r="M6" i="1"/>
  <c r="AQ9" i="1" l="1"/>
  <c r="M5" i="1" l="1"/>
  <c r="AE5" i="1"/>
  <c r="AF5" i="1" s="1"/>
  <c r="AQ5" i="1"/>
  <c r="AE6" i="1"/>
  <c r="AF6" i="1" s="1"/>
  <c r="AE8" i="1"/>
  <c r="AF8" i="1" s="1"/>
  <c r="AE9" i="1"/>
  <c r="AF9" i="1" s="1"/>
  <c r="AE10" i="1"/>
  <c r="AF10" i="1" s="1"/>
  <c r="AH9" i="1" l="1"/>
  <c r="AI9" i="1" s="1"/>
  <c r="AH8" i="1"/>
  <c r="AI8" i="1" s="1"/>
  <c r="AJ8" i="1" s="1"/>
  <c r="AH5" i="1"/>
  <c r="AI5" i="1" s="1"/>
  <c r="AJ5" i="1" s="1"/>
  <c r="AH10" i="1"/>
  <c r="AI10" i="1" s="1"/>
  <c r="AH6" i="1"/>
  <c r="AI6" i="1" s="1"/>
  <c r="AJ6" i="1" s="1"/>
  <c r="AJ9" i="1" l="1"/>
  <c r="AN8" i="1"/>
  <c r="AN5" i="1"/>
  <c r="AM5" i="1"/>
</calcChain>
</file>

<file path=xl/sharedStrings.xml><?xml version="1.0" encoding="utf-8"?>
<sst xmlns="http://schemas.openxmlformats.org/spreadsheetml/2006/main" count="526" uniqueCount="270">
  <si>
    <t>Criterios para calificar el impacto en riesgos de corrupción</t>
  </si>
  <si>
    <t>1. ¿Afecta al grupo de funcionarios del proceso?</t>
  </si>
  <si>
    <t>NO</t>
  </si>
  <si>
    <t xml:space="preserve">2. ¿Afecta el cumplimiento de metas y objetivos de la dependencia? </t>
  </si>
  <si>
    <t>SI</t>
  </si>
  <si>
    <t>3. ¿ Afecta el cumplimiento de la misión de la Entidad?</t>
  </si>
  <si>
    <t>4. ¿ Afecta el cumplimiento de la misión del sector al que pertenece la Entidad?</t>
  </si>
  <si>
    <t>5. ¿Genera pérdida de confianza de la Entidad, afectando su reputación?</t>
  </si>
  <si>
    <t>6. ¿Genera pérdida de recursos económicos?</t>
  </si>
  <si>
    <t>7. ¿ Afecta la generación de los productos o la prestación de los servicios?</t>
  </si>
  <si>
    <t>8. ¿ Da lugar al detrimento de calidad de vida de la comunidad por la pérdida del bien o servicios o los recursos públicos?</t>
  </si>
  <si>
    <t>9. ¿ Genera pérdida de información de la Entidad?</t>
  </si>
  <si>
    <t>10. ¿ Genera intervención de los órganos de control, de la fiscalía,  u otro ente?</t>
  </si>
  <si>
    <t>11. ¿ Da lugar a procesos sancionatorios?</t>
  </si>
  <si>
    <t>12. ¿Da lugar a procesos disciplinarios?</t>
  </si>
  <si>
    <t>13. ¿ Da lugar a procesos fiscales?</t>
  </si>
  <si>
    <t>14. ¿Da lugar a procesos penales?</t>
  </si>
  <si>
    <t>15. ¿ Genera pérdidad de credibilidad del sector?</t>
  </si>
  <si>
    <t>16. ¿ Ocasiona lesiones físicas o pérdida de vidas humanas?</t>
  </si>
  <si>
    <t>17. ¿ Afecta la imagen regional?</t>
  </si>
  <si>
    <t>18. ¿ Afecta la imagen institucional?</t>
  </si>
  <si>
    <t>19. ¿Genera daño ambiental?</t>
  </si>
  <si>
    <t xml:space="preserve">PROCESO </t>
  </si>
  <si>
    <t>INTERNO</t>
  </si>
  <si>
    <t>EXTERNO</t>
  </si>
  <si>
    <t>TIPO</t>
  </si>
  <si>
    <t>ORIGEN</t>
  </si>
  <si>
    <t>PROBABILIDAD
5:  Casi seguro
4: Probable
3: Posible
2: Improbable
1: Raro</t>
  </si>
  <si>
    <t>IMPACTO
Ver pestaña "Criterios de impacto"
5: Catastrófico
4: Mayor
3: Moderado</t>
  </si>
  <si>
    <t>Observación de criterio</t>
  </si>
  <si>
    <t>NIVEL DE RIESGO INHERENTE</t>
  </si>
  <si>
    <t>TIPO DE CONTROL</t>
  </si>
  <si>
    <t>RESPONSABLE PRIMERA LÍNEA DE DEFENSA
(Desarrollo e implementación de procesos de control y gestión de riesgos a través de su identificación, análisis, valoración, monitoreo y acciones de mejora)</t>
  </si>
  <si>
    <t>RESPONSABLE DEL CONTROL
(Persona asignada para ejecutar el control. Debe tener la autoridad, competencias y conocimientos para ejecutar el control)</t>
  </si>
  <si>
    <t>PERIODICIDAD DEL CONTROL
(La periodicidad debe prevenir o detectar el riesgo de manera oportuna)</t>
  </si>
  <si>
    <t>EVIDENCIA DE LA EJECUCIÓN DEL CONTROL
(El control debe dejar evidencia de su ejecución. Esta evidencia ayuda a que se pueda revisar la misma información por parte de un tercero y llegue a la misma conclusión de quien ejecutó el control)</t>
  </si>
  <si>
    <t>ASIGNACIÓN DEL RESPONSABLE
Asignado: 15
No asignado: 0</t>
  </si>
  <si>
    <t>SEGREGACIÓN Y AUTORIDAD DEL RESPONSABLE:
Adecuado: 15
Inadecuado: 0</t>
  </si>
  <si>
    <t>PERIODICIDAD
Oportuna: 15
Inoportuna: 0</t>
  </si>
  <si>
    <t>PROPÓSITO
Prevenir: 15
Detectar: 10
No es un control: 0</t>
  </si>
  <si>
    <t>CÓMO SE REALIZA LA ACTIVIDAD DE CONTROL
Confiable: 15
No confiable: 0</t>
  </si>
  <si>
    <t>QUÉ PASA CON LAS OBSERVACIONES O DESVIACIONES
Se investigan y resuelven oportunamente: 15
No se investigan o resuelven oportunamente: 0</t>
  </si>
  <si>
    <t>EVIDENCIA DE LA EJECUCIÓN DEL CONTROL
Completa: 10
Incompleta: 5
No existe: 0</t>
  </si>
  <si>
    <t xml:space="preserve">RESULTADO DE LA EVALUACIÓN DEL DISEÑO DEL CONTROL
</t>
  </si>
  <si>
    <t>RESULTADO DE LA EVALUACION DEL DISEÑO DEL CONTROL
Fuerte: 96 y 100
Moderado: 86 y 95
Débil: 0 y 85
(D)</t>
  </si>
  <si>
    <t>EVALUACIÓN DE LA EJECUCIÓN DEL CONTROL
Fuerte: Se ejecuta de manera consistente
Moderado: Se ejecuta algunas veces 
Débil: No se ejecuta
(E)</t>
  </si>
  <si>
    <t>SOLIDEZ INDIVIDUAL DE CADA CONTROL
(D+E)</t>
  </si>
  <si>
    <t>SOLIDEZ INDIVIDUAL DE CADA CONTROL
Fuerte: 100
Moderado: 50
Débil: 0
(D + E)</t>
  </si>
  <si>
    <t>SOLIDEZ DEL CONJUNTO DE CONTROLES
Fuerte: Promedio 100 
Moderado: Promedio entre 50 y 99
Débil: Promedio menor a 50
Si hay más de un control, se debe actualizar la fórmula del promedio y combinar las celdas</t>
  </si>
  <si>
    <t>CONTROLES AYUDAN A DISMINUIR LA PROBABILIDAD
Directamente o Indirectamente</t>
  </si>
  <si>
    <t>CONTROLES AYUDAN A DISMINUIR IMPACTO
Directamente o Indirectamente</t>
  </si>
  <si>
    <t>NÚMERO DE COLUMNAS QUE SE DESPLAZA EN EL EJE DE PROBABILIDAD</t>
  </si>
  <si>
    <t>NÚMERO DE COLUMNAS QUE SE DESPLAZA EN EL EJE DE IMPACTO</t>
  </si>
  <si>
    <t>PROBABILIDAD
5: Casi seguro
4: Probable
3: Posible 
2: Improbable 
1: Raro</t>
  </si>
  <si>
    <t>IMPACTO
5: Catastrófico
4: Mayor
3: Moderado
2: Menor
1: Insignificante</t>
  </si>
  <si>
    <t>NIVEL DE RIESGO RESIDUAL</t>
  </si>
  <si>
    <t>RESPUESTAS AL RIESGO</t>
  </si>
  <si>
    <t>Acciones asociadas al control</t>
  </si>
  <si>
    <t>RESPONSABLE</t>
  </si>
  <si>
    <t>FECHA LÍMITE PARA EL CUMPLIMIENTO DE LA ACCIÓN</t>
  </si>
  <si>
    <t>INDICADOR</t>
  </si>
  <si>
    <t>RECURSOS 
Económico, Humano y/o Logístico</t>
  </si>
  <si>
    <t>PLAN DE CONTINGENCIA - POR CADA RIESGO</t>
  </si>
  <si>
    <t>Adquisición de Bienes y Servicios</t>
  </si>
  <si>
    <t>Desempeño de los procesos: Capacidad humana, técnica y financiera de los procesos para lograr el cumplimiento de sus objetivos.</t>
  </si>
  <si>
    <t>N/A</t>
  </si>
  <si>
    <t>Corrupción</t>
  </si>
  <si>
    <t>Análisis de contexto de índole táctico</t>
  </si>
  <si>
    <t>Deficiencia en la estructuración de requisitos del bien, obra  o servicio a contratar</t>
  </si>
  <si>
    <t>Investigaciones disciplinarias, fiscales y penales.
Pérdida de imagen o reputación institucional.</t>
  </si>
  <si>
    <t>Posible (3)</t>
  </si>
  <si>
    <t>Preventivo</t>
  </si>
  <si>
    <t>Subdirector de Contratación</t>
  </si>
  <si>
    <t xml:space="preserve">
Abogado asignado por la Subdirección de Contratación
</t>
  </si>
  <si>
    <t>Por cada proceso</t>
  </si>
  <si>
    <t>Verificar que los requisitos de todos los componentes del proceso de selección  estén establecidos acorde a la necesidades a contratar.</t>
  </si>
  <si>
    <t xml:space="preserve">
Revisión de la ficha técnica y anexos técnicos previo a la cotización
Revisión de los estudios previos y anexos técnicos para la adquisición de bienes y servicios
Análisis del comité de contratación
</t>
  </si>
  <si>
    <t>Solicitar ajuste de los requisitos al área responsable del proceso</t>
  </si>
  <si>
    <t xml:space="preserve">Correos electrónicos - memorandos
Actas de reunión </t>
  </si>
  <si>
    <t>Fuerte</t>
  </si>
  <si>
    <t>Directamente</t>
  </si>
  <si>
    <t>No Disminuye</t>
  </si>
  <si>
    <t>Improbable (2)</t>
  </si>
  <si>
    <t>Mayor (4)</t>
  </si>
  <si>
    <t>Reducir</t>
  </si>
  <si>
    <t>Tomar acciones frente a los resultados del  seguimiento aleatorio al 10% de todos los procesos de selección adelantados  en el semestre para verificar el grado de cumplimiento de los requisitos en los procesos de contratación</t>
  </si>
  <si>
    <t>Números de casos donde se elaboren estudios y documentos previos que omitan requisitos o que establezcan requisitos desproporcionados en los componentes jurídicos y/o financieros y/o técnicos específicos que den como resultado el direccionamiento de la adjudicación de un contrato a un oferente en particular 
Meta: 0
Frecuencia: Semestral</t>
  </si>
  <si>
    <t>Recurso humano: Funcionarios  y personal contratista de la Subdirección de Contratación  financiado por el proyecto  de inversión de la SAF</t>
  </si>
  <si>
    <t>Realizar las acciones legales y administrativas a que haya lugar, las cuales dependen de la etapa contractual donde se encuentre el proceso</t>
  </si>
  <si>
    <t xml:space="preserve">Direccionamiento del profesional para adjudicar el proceso 
(posible conflicto de intereses) </t>
  </si>
  <si>
    <t>Probable (4)</t>
  </si>
  <si>
    <t>Comité evaluador</t>
  </si>
  <si>
    <t xml:space="preserve">Subdirector de Contratación
</t>
  </si>
  <si>
    <t>Cada integrante del comité evaluador, diligencia el formato de evaluación, técnica, jurídica o económica de acuerdo a su competencia.</t>
  </si>
  <si>
    <t>Realizar el ajuste en el documento de evaluación.</t>
  </si>
  <si>
    <t>Evaluación, técnica, jurídica y económica de  cada proceso</t>
  </si>
  <si>
    <t xml:space="preserve">
Tomar acciones frente a los resultados del  seguimiento aleatorio al 15% de todos los procesos de convocatoria pública adelantados en el semestre para verificar que contengan los formatos de evaluación</t>
  </si>
  <si>
    <t>Número de casos donde se presenten errores graves en la evaluación que incidan en favorecer a un oferente en particular, por omisión o extralimitación de requisitos evaluados 
Frecuencia: Semestral
Meta: 0</t>
  </si>
  <si>
    <t xml:space="preserve">Recurso humano: Comité evaluador </t>
  </si>
  <si>
    <t xml:space="preserve">Preventivo </t>
  </si>
  <si>
    <t xml:space="preserve">Ordenador del gasto </t>
  </si>
  <si>
    <t xml:space="preserve">Abogado asignado por la Subdirección de Contratación </t>
  </si>
  <si>
    <t>Revisar la existencia   del memorando "Designación comité evaluador"</t>
  </si>
  <si>
    <t xml:space="preserve">Verificar que el  memorando  "Designación  comité evaluador",   haga parte de los documentos del proceso </t>
  </si>
  <si>
    <t xml:space="preserve">Solicitar al ordenador del gasto la remisión del memorando  "Designación  comité evaluador" para la incorporación en  los documentos del proceso </t>
  </si>
  <si>
    <t xml:space="preserve">Lista de verificación de documentación contractual </t>
  </si>
  <si>
    <t xml:space="preserve">Fuerte </t>
  </si>
  <si>
    <t>Deficiente seguimiento a la gestión contractual por parte del supervisor</t>
  </si>
  <si>
    <t>Validar que la solicitud de adición esté debidamente justificada</t>
  </si>
  <si>
    <t>No se tramitan las solicitudes de adición</t>
  </si>
  <si>
    <t>Correo electrónico - devolviendo la solicitud de adición</t>
  </si>
  <si>
    <t>Realizar el seguimiento aleatorio al 10% de todas las solicitudes de adición y prorroga de contratos, con el fin de verificar la debida justificación del tramite solicitado.</t>
  </si>
  <si>
    <t xml:space="preserve">Recurso humano: Funcionarios  y personal contratista de la Subdirección de Contratación  financiado por el proyecto  de inversión de la SAF  </t>
  </si>
  <si>
    <t>Casi Seguro (5)</t>
  </si>
  <si>
    <t>Supervisor
Interventor
Ordenador del Gasto</t>
  </si>
  <si>
    <t>Mensual</t>
  </si>
  <si>
    <t>Revisar que se están cumpliendo con las obligaciones contractuales.</t>
  </si>
  <si>
    <t>Mediante el informe de actividades y supervisión se debe evidenciar el avance de la ejecución del contrato.</t>
  </si>
  <si>
    <t>Solicitar ajuste del informe presentado.</t>
  </si>
  <si>
    <t>Informes de supervisión
Informes de interventoría</t>
  </si>
  <si>
    <t>Tomar acciones frente a los resultados del  seguimiento aleatorio al 10% de los contratos de prestación de servicios suscritos en el semestre, para verificar que se encuentran debidamente publicados los informes de actividades respectivos</t>
  </si>
  <si>
    <t>Número de contratos que no tienen debidamente publicados los informes de actividades y supervisión en SECOP
Frecuencia: Semestral
Meta: 0</t>
  </si>
  <si>
    <t>Para cada proceso que aplique</t>
  </si>
  <si>
    <t>Revisar que el contenido del acta de liquidación sea coherente   con los soportes adjuntos y con la información publicada en SECOP</t>
  </si>
  <si>
    <t>Solicitar el ajuste del acta de liquidación,  allegar los soportes faltantes o ajustar los mismos según corresponda</t>
  </si>
  <si>
    <t>Acta de liquidación de contratos</t>
  </si>
  <si>
    <t>Número de liquidaciones que no cumplen con lo establecido en el procedimiento
Frecuencia: Semestral
Meta: 0</t>
  </si>
  <si>
    <t>SOLIDEZ INDIVIDUAL</t>
  </si>
  <si>
    <t>FuerteFuerte</t>
  </si>
  <si>
    <t>FuerteModerado</t>
  </si>
  <si>
    <t>Moderado</t>
  </si>
  <si>
    <t>FuerteDébil</t>
  </si>
  <si>
    <t>Débil</t>
  </si>
  <si>
    <t>ModeradoFuerte</t>
  </si>
  <si>
    <t>ModeradoModerado</t>
  </si>
  <si>
    <t>ModeradoDébil</t>
  </si>
  <si>
    <t>DébilFuerte</t>
  </si>
  <si>
    <t>DébilModerado</t>
  </si>
  <si>
    <t>DébilDébil</t>
  </si>
  <si>
    <t>FuerteDirectamenteDirectamente</t>
  </si>
  <si>
    <t>FuerteDirectamenteIndirectamente</t>
  </si>
  <si>
    <t>FuerteDirectamenteNo Disminuye</t>
  </si>
  <si>
    <t>FuerteNo disminuyeDirectamente</t>
  </si>
  <si>
    <t>ModeradoDirectamenteDirectamente</t>
  </si>
  <si>
    <t>ModeradoDirectamenteIndirectamente</t>
  </si>
  <si>
    <t>ModeradoDirectamenteNo disminuye</t>
  </si>
  <si>
    <t>ModeradoNo DisminuyeDirectamente</t>
  </si>
  <si>
    <t>DébilDirectamenteDirectamente</t>
  </si>
  <si>
    <t>DébilDirectamenteIndirectamente</t>
  </si>
  <si>
    <t>DébilDirectamenteNo disminuye</t>
  </si>
  <si>
    <t>DébilNo DisminuyeDirectamente</t>
  </si>
  <si>
    <t>Raro (1)</t>
  </si>
  <si>
    <t>Catastrófico (5)</t>
  </si>
  <si>
    <t>Moderado (3)</t>
  </si>
  <si>
    <t>Menor (2)</t>
  </si>
  <si>
    <t>Insignificante (1)</t>
  </si>
  <si>
    <t>NIVEL DE RIESGO</t>
  </si>
  <si>
    <t>Raro (1)Insignificante (1)</t>
  </si>
  <si>
    <t>Bajo (1)</t>
  </si>
  <si>
    <t>Raro (1)Menor (2)</t>
  </si>
  <si>
    <t>Bajo (2)</t>
  </si>
  <si>
    <t>Raro (1)Moderado (3)</t>
  </si>
  <si>
    <t>Raro (1)Mayor (4)</t>
  </si>
  <si>
    <t>Alto (4)</t>
  </si>
  <si>
    <t>Raro (1)Catastrófico (5)</t>
  </si>
  <si>
    <t>Alto (5)</t>
  </si>
  <si>
    <t>Improbable (2)Insignificante (1)</t>
  </si>
  <si>
    <t>Improbable (2)Menor (2)</t>
  </si>
  <si>
    <t>Bajo (4)</t>
  </si>
  <si>
    <t>Improbable (2)Moderado (3)</t>
  </si>
  <si>
    <t>Moderado (6)</t>
  </si>
  <si>
    <t>Improbable (2)Mayor (4)</t>
  </si>
  <si>
    <t>Alto (8)</t>
  </si>
  <si>
    <t>Improbable (2)Catastrófico (5)</t>
  </si>
  <si>
    <t>Extremo (10)</t>
  </si>
  <si>
    <t>Posible (3)Insignificante (1)</t>
  </si>
  <si>
    <t>Bajo (3)</t>
  </si>
  <si>
    <t>Posible (3)Menor (2)</t>
  </si>
  <si>
    <t>Posible (3)Moderado (3)</t>
  </si>
  <si>
    <t>Alto (9)</t>
  </si>
  <si>
    <t>Posible (3)Mayor (4)</t>
  </si>
  <si>
    <t>Extremo (12)</t>
  </si>
  <si>
    <t>Posible (3)Catastrófico (5)</t>
  </si>
  <si>
    <t>Extremo (15)</t>
  </si>
  <si>
    <t>Probable (4)Insignificante (1)</t>
  </si>
  <si>
    <t>Moderado (4)</t>
  </si>
  <si>
    <t>Probable (4)Menor (2)</t>
  </si>
  <si>
    <t>Probable (4)Moderado (3)</t>
  </si>
  <si>
    <t>Alto (12)</t>
  </si>
  <si>
    <t>Probable (4)Mayor (4)</t>
  </si>
  <si>
    <t>Extremo (16)</t>
  </si>
  <si>
    <t>Probable (4)Catastrófico (5)</t>
  </si>
  <si>
    <t>Extremo (20)</t>
  </si>
  <si>
    <t>Casi Seguro (5)Insignificante (1)</t>
  </si>
  <si>
    <t>Casi Seguro (5)Menor (2)</t>
  </si>
  <si>
    <t>Alto (10)</t>
  </si>
  <si>
    <t>Casi Seguro (5)Moderado (3)</t>
  </si>
  <si>
    <t>Casi Seguro (5)Mayor (4)</t>
  </si>
  <si>
    <t>Casi Seguro (5)Catastrófico (5)</t>
  </si>
  <si>
    <t>Extremo (25)</t>
  </si>
  <si>
    <t>CONTROLES AYUDAN A DISMINUIR LA PROBABILIDAD</t>
  </si>
  <si>
    <t>CONTROLES AYUDAN A DISMINUIR EL IMPACTO</t>
  </si>
  <si>
    <t>Indirectamente</t>
  </si>
  <si>
    <t>Detectivo</t>
  </si>
  <si>
    <t>Evitar</t>
  </si>
  <si>
    <t>Compartir</t>
  </si>
  <si>
    <t>Aceptar</t>
  </si>
  <si>
    <t>PROCESO</t>
  </si>
  <si>
    <t>Planeación de la Gestión</t>
  </si>
  <si>
    <t>Gestión de Talento Humano</t>
  </si>
  <si>
    <t>Diseño y Construcción de Parques y Escenarios</t>
  </si>
  <si>
    <t>Administración y Mantenimiento de Parques y Escenarios</t>
  </si>
  <si>
    <t>Fomento al Deporte</t>
  </si>
  <si>
    <t>Promoción de la Recreación</t>
  </si>
  <si>
    <t>Gestión de Comunicaciones</t>
  </si>
  <si>
    <t>Gestión de Recursos Físicos</t>
  </si>
  <si>
    <t>Gestión Jurídica</t>
  </si>
  <si>
    <t>Gestión de Tecnología de la Información y las Comunicaciones</t>
  </si>
  <si>
    <t>Gestión Financiera</t>
  </si>
  <si>
    <t>Gestión Documental</t>
  </si>
  <si>
    <t>Servicio a la Ciudadanía</t>
  </si>
  <si>
    <t>Gestión de Asuntos Locales</t>
  </si>
  <si>
    <t>Control, Evaluación y Seguimiento</t>
  </si>
  <si>
    <t>Control Disciplinario</t>
  </si>
  <si>
    <t>EJECUCIÓN DEL CONTROL</t>
  </si>
  <si>
    <t xml:space="preserve">DEBIDO A
(Causa(s))
</t>
  </si>
  <si>
    <t xml:space="preserve">PUEDE SUCEDER QUE
(Riesgo)
</t>
  </si>
  <si>
    <t xml:space="preserve">QUE PODRÍA OCASIONAR (Consecuencia(s))
</t>
  </si>
  <si>
    <t>PROPÓSITO DEL CONTROL
 (Validar, verificar, conciliar, comparar, revisar, cotejar…)
El control ayuda a mitigar las causas de los riesgos o detectar su materialización</t>
  </si>
  <si>
    <t>CÓMO SE REALIZA LA ACTIVIDAD DE CONTROL
(EL control debe indicar el cómo se realiza, de tal forma que se pueda
evaluar si la fuente u origen de la información que sirve para ejecutar el
control, es confiable para la mitigación del riesgo)</t>
  </si>
  <si>
    <t>CÓMO SE ACTÚA EN CASO DE OBSERVACIONES O DESVIACIONES
(Qué se hace cuando se detectan observaciones o desviaciones como resultado de la ejecución de un control?)</t>
  </si>
  <si>
    <t>Errores graves en la evaluación que incidan en el beneficio  de un privado o de un tercero  por omisión, uso del poder  o extralimitación de requisitos evaluados desviando la gestión de lo público</t>
  </si>
  <si>
    <t>Uso del poder para aprobación de adiciones y prorrogas, que no se requieren para la ejecución del contrato, para beneficio privado o de un tercero desviando la gestión de lo público</t>
  </si>
  <si>
    <t>Uso del poder para aprobar informes que acrediten el recibo a satisfacción de bienes, obras y/o servicios que realmente nunca han sido entregados o recibidos por la entidad, con el propósito de autorizar los pagos acordados en el contrato o proceder a su correspondiente liquidación, 
para beneficio privado o de un tercero ( contratista) desviando la gestión de lo público</t>
  </si>
  <si>
    <t>FECHA DE ACTUALIZACIÓN:  enero 2024</t>
  </si>
  <si>
    <t>30 de noviembre de 2024</t>
  </si>
  <si>
    <t>MONITOREO DE CONTROLES</t>
  </si>
  <si>
    <t>NOMBRE DEL SOPORTE REVISADO</t>
  </si>
  <si>
    <t>RESULTADO DE LA REVISIÓN</t>
  </si>
  <si>
    <t>CONCLUSIONES DE EFICACIA</t>
  </si>
  <si>
    <t>Análisis de la información revisada</t>
  </si>
  <si>
    <t>¿Se materializó el riesgo?</t>
  </si>
  <si>
    <t xml:space="preserve"> Uso del poder  en la  elaboración de estudios y documentos previos que omitan requisitos o que establezcan requisitos desproporcionados en los componentes jurídicos y/o financieros y/o técnicos específicos que den como resultado el direccionamiento de la adjudicación de un contrato a un oferente en particular  para beneficio privado o de un tercero desviando la gestión de lo público </t>
  </si>
  <si>
    <t>No</t>
  </si>
  <si>
    <t>e</t>
  </si>
  <si>
    <t>SOLICITUD DE MODIFICACIÓN CONTRACTUAL</t>
  </si>
  <si>
    <t>Investigaciones disciplinarias, fiscales y penales.
Detrimento patrimonial.
Incumplimiento de metas de los proyectos de inversión.</t>
  </si>
  <si>
    <t>Se verifica que la documentación de la solicitud este completa, y que la justificación sea coherente con los soportes técnicos adjuntados.</t>
  </si>
  <si>
    <t>Número de solicitudes de adición y prorroga que no cumplen con la adecuada justificación técnica,  de conformidad con la ejecución del contrato
Frecuencia: Semestral
Meta: 0</t>
  </si>
  <si>
    <t>Recibir bienes, obras y/o servicios que no satisfacen las necesidades de la entidad.
Investigaciones disciplinarias, fiscales y penales.
Detrimento patrimonial.
Pérdida de imagen o reputación institucional.</t>
  </si>
  <si>
    <t>Comparando que los soportes del contrato estén completos y acordes con lo descrito en el acta de liquidación</t>
  </si>
  <si>
    <t>Efectuar una revisión a 10 liquidaciones que se estén adelantando en el semestre ,  a fin de verificar que se este dando cumplimiento con lo establecido en el procedimiento de liquidación de contratos</t>
  </si>
  <si>
    <t xml:space="preserve">Revisar que los ítems objeto de evaluación cumplan con los requisitos establecidos en el pliego </t>
  </si>
  <si>
    <t>ACTA MESA TÉCNICA PROCESOS DE SELECCIÓN
SUBDIRECCIÓN DE CONTRATACIÓN</t>
  </si>
  <si>
    <t>INFORME CONSOLIDADO FINAL DE REQUISITOS HABILITANTES Y EVALUACON ECONÓMICA
PROCESO DE SELECCIÓN DE MÍNIMA CUANTÍA</t>
  </si>
  <si>
    <t>ACTA LIQUIDACIÒN</t>
  </si>
  <si>
    <t>En cuanto al análisis del indicador, se reporta en ISOLUCION resultados del primer semestre (Medición: semestral): Entre el 1 de enero y 30 de junio de 2024, se adelantaron 4 procesos de selección publica, escogiéndose uno (1), para efectuar seguimiento verificando que se cumplieron con todos los requisitos establecidos en los procedimientos, que se encuentran publicados en el aplicativo Isolución.</t>
  </si>
  <si>
    <t>INFORME CONSOLIDADO PRELIMINAR DE REQUISITOS HABILITANTES Y EVALUACON ECONÓMICA-EVALUACION TECNICA-EVALUACION JURIDICA PROCESO DE SELECCIÓN ABREVIADA DE MENOR CUANTIA IDRD-SG-SAMC-031-20244, cuyo objeto es CONTRATAR LA PRESTACION DE LOS SERVICIOS PARA LA ORGANIZACION Y REALIZACION DE LAS ACTIVIDADES, CERTAMENES Y EVENTOS APOYADOS Y/O EJECUTADOS POR EL IDRD, INCLUIDOS LOS ELEMENTOS PARA LA DIVULGACION Y PROMOCION:  Se verifica evaluaciones del proceso así como los integrantes del Comité Evaluador designado para el proceso de selección publicada el 6 y 15 de noviembre de 2024, así como el acto de adjudicación los anteriores corresponden al PAA y a las condiciones técnicas jurídicas y financieras solicitadas, así mismo los documentos fueron publicados en la plataforma del SECOP II, cumpliendo con el debido proceso.</t>
  </si>
  <si>
    <t>OFICIO</t>
  </si>
  <si>
    <t xml:space="preserve">Se verifica solicitud de adición PRORROGA Y ADICIÓN CONTRATO DE PRESTACIÓN DE SERVICIOS No. IDRD-CTO-1595-2024 de2024-11-14 la misma se encuentra acorde a los soportes contractuales y debidamente cargados en el SECOP II-  la documentación de la solicitud este completa, y que la justificación sea coherente con los soportes técnicos adjuntados. </t>
  </si>
  <si>
    <t>De acuerdo el reporte en ISOLUCION se efectuó el análisis a 115 de 1144 solicitudes de adición y prorrogas realizadas en el periodo comprendido entre 1 de enero y 30 de junio de 2024, observando que se cuentan con una adecuada justificación para dicho tramite.</t>
  </si>
  <si>
    <t>PANTALLAZOS DE INFORMES CARGADOS EN SECOP II</t>
  </si>
  <si>
    <t>Se realiza revisión a de manera aleatoria de las liquidaciones tramitadas en el mes de octubre y se toma la del  proceso Número: MIGUEL ARTURO SÁNCHEZ No. IDRD-CTO-3049-2023 -Y-CONSORCIO SANTA ELISA 090 IDRD-CTO-3443-2022, Se verifica que el acta de liquidación coincide con los datos contractuales, así mismo que contemple su justificación conforme a la necesidad una vez revisados los soportes los resultados son positivos no encontrando observaciones</t>
  </si>
  <si>
    <t>De acuerdo con el reporte de ISOLUCION en el periodo comprendido entre 1 de enero y 30 de junio de 2024, se efectuó la verificación en SECOP de 267 contratos de prestación de servicios, observando que contaran con la publicación de los respectivos informes en SECOP II.</t>
  </si>
  <si>
    <t>De acuerdo con el reporte de ISOLUCION en el primer semestre de 2024, se realizó seguimiento a 5 liquidaciones, en las que se revisó que cumplieran con las actividades descritas en el procedimiento</t>
  </si>
  <si>
    <t xml:space="preserve">De acuerdo con los resultados del monitoreo se concluye que se están implementando los controles y las mediciones de los indicadores dan cuenta del cumplimiento de metas.
Es importante que en la celda de observaciones de las fichas técnicas se mencione el porcentaje de muestreo a realizar para medir el indicador. </t>
  </si>
  <si>
    <t>Desde el  1 de enero y 30 de junio de 2024, se adelantaron 4 procesos de selección publica, escogiéndose uno (1) para efectuar seguimiento, verificando que cuentan con la evaluación pertinente.</t>
  </si>
  <si>
    <t>Se verifica que los procesos en proceso para adjudicación en el mes de noviembre se encontraran con la correspondiente acta de designación de comité evaluador, para el mes correspondiente se conto con el memorando de designación de comité evaluador  PROCESO DE SELECCIÓN ABREVIADA DE MENOR CUANTIA IDRD-SG-SAMC-031-20244, cuyo objeto es CONTRATAR LA PRESTACION DE LOS SERVICIOS PARA LA ORGANIZACION Y REALIZACION DE LAS ACTIVIDADES, CERTAMENES Y EVENTOS APOYADOS Y/O EJECUTADOS POR EL IDRD, INCLUIDOS LOS ELEMENTOS PARA LA DIVULGACION Y PROMOCION.
Se designan las siguientes personas del Comité Evaluador:  Estructurador Jurídico – (encargado de la gestión y el trámite del Proceso de Selección OSCAR ALEXANDER MESA  – SC- Estructuradores Técnicos KAREN SUSETT MEJIA MARTINEZ –STRD MYLLER CAMACHO GARCÍA –STRD  LUISA FERNANDA BOTERO ÁLZATE – ABOGADA – STRD  JAIRO ERNESTO RIZO PINEDA – SAF Estructurador Financiero Estructurador Económico RODRIGO ALFONSO ÁLVAREZ TORRES – SC</t>
  </si>
  <si>
    <t>El control lo realiza el Supervisor. Se revisaron los pantallazos aleatoriamente de los contratos para el mes de noviembre, Se verifica cargue de información de Contratistas en el SECOP II tomando como muestra los siguiente contratistas LAURA MILENA CORREDOR LADINO NUMERO DE CONTRATO: IDRD-CTO-0523-2024, SILVIA ELEONORA GARCIA CONVERS NUMERO DE CONTRATO: IDRD-CTO-0374-2024, EDGAR JAVIER HERRERA ISAZA NUMERO DE CONTRATO: IDRD-CTO-0386-2024 DORA CRISTINA MEDINA  NUMERO DE CONTRATO: IDRD-CTO-3349-2024, la información se encuentre publicado el informe de actividades, con los soportes establecidos en el contrato, se da continuidad al control establecido</t>
  </si>
  <si>
    <t>Se aportan las siguientes evidencias del Proceso de Selección de Mínima Cuantía IDRD- SASI-044-2024- cuyo objeto es CONTRATAR EL SUMINISTRO DE AYUDAS ERGOGÉNICAS, BEBIDAS HIDRATANTES Y COMPLEMENTOS NUTRICIONALES, PARA EL APOYO NUTRICIONAL Y PREPARACIÓN DEPORTIVA EN ENTRENAMIENTO Y COMPETENCIA DE LOS DEPORTISTAS DEL REGISTRO DE BOGOTÁ D.C.
Acta denominada "COMITÉ/REUNIÓN": Ficha técnica - 
1)	Revisión análisis de costos realizado por el Área de Costos y Estudios Económicos del IDRD
2)	Estimación de cantidades por ítems (servicios) con base en los precios de referencia unitarios establecidos por el IDRD en el análisis de costos realizado
3)	Revisión de la FT
De la revisión se generan observaciones, las cual son objeto de ajuste por parte de la STDR. Algunas de ellas son: 
1.Ajustar el número del proceso
2.La cantidad de ítems que se relacionan en el formato son 62, mientras la cantidad que se
mencionan en la ficha técnica son 54, igual cantidad que se señala en el análisis de costos PDF- III. Formato 5 de experiencia del proponente. Ajustar el presupuesto del proceso, que ya no es de 270 millones, según se indica en el EP .
IV. Formato pregunta Secop: Revisar el valor total de precios unitarios. Allí se menciona $7.762.583 frente al análisis de costos.
V. Aviso de convocatoria Verificar número de proceso y el cronograma, inicia 1 día hábil a la decisión que resuelve el recurso de reposición del proceso de bebidas
VI. minuta de contrato. La tipología es suministro y no prestación de servicios como allí se menciona VII. Estudio previo a. Ajustar en la necesidad, incluyendo el estado actual del proceso anterior para evidenciar que entre al desierta y la decisión del recurso ha transcurrido un periodo que ja incidido en
el nuevo E.P. B. requisito de seguridad y salud en el trabajo. Se sugiere dejar el requisito con la redacción del proceso 1, porque venimos de un proceso desierto.
En el MEMORANDO  Radicado IDRD No. 20245000492883 se anuncian los ajustes con soportes con el fin de adelantar proceso del proceso de selección para el suministro de ayudas
ergogénicas, bebidas hidratantes y complementos nutricionales, para el apoyo nutricional
y preparación deportiva en entrenamiento y competencia el cual incluye:
1. Estudios previos
2. Estudio del sector
3. Ficha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</si>
</sst>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 #,##0.00_-;\-&quot;$&quot;\ * #,##0.00_-;_-&quot;$&quot;\ * &quot;-&quot;??_-;_-@_-"/>
  </numFmts>
  <fonts count="23" x14ac:knownFonts="1">
    <font>
      <sz val="11"/>
      <color theme="1"/>
      <name val="Calibri"/>
      <family val="2"/>
      <scheme val="minor"/>
    </font>
    <font>
      <sz val="11"/>
      <color theme="1"/>
      <name val="Calibri"/>
      <family val="2"/>
      <scheme val="minor"/>
    </font>
    <font>
      <b/>
      <sz val="11"/>
      <color theme="1"/>
      <name val="Calibri"/>
      <family val="2"/>
      <scheme val="minor"/>
    </font>
    <font>
      <sz val="10"/>
      <name val="Calibri"/>
      <family val="2"/>
      <scheme val="minor"/>
    </font>
    <font>
      <sz val="10"/>
      <name val="Mangal"/>
      <family val="2"/>
    </font>
    <font>
      <sz val="11"/>
      <color indexed="8"/>
      <name val="Calibri"/>
      <family val="2"/>
      <charset val="1"/>
    </font>
    <font>
      <sz val="10"/>
      <name val="Arial"/>
      <family val="2"/>
    </font>
    <font>
      <b/>
      <sz val="10"/>
      <name val="Calibri"/>
      <family val="2"/>
      <scheme val="minor"/>
    </font>
    <font>
      <b/>
      <sz val="10"/>
      <name val="Arial"/>
      <family val="2"/>
    </font>
    <font>
      <sz val="10"/>
      <color theme="1"/>
      <name val="Calibri"/>
      <family val="2"/>
      <scheme val="minor"/>
    </font>
    <font>
      <sz val="11"/>
      <color theme="1"/>
      <name val="Arial"/>
      <family val="2"/>
    </font>
    <font>
      <b/>
      <sz val="14"/>
      <color theme="1"/>
      <name val="Arial"/>
      <family val="2"/>
    </font>
    <font>
      <sz val="10"/>
      <color theme="1"/>
      <name val="Arial"/>
      <family val="2"/>
    </font>
    <font>
      <b/>
      <sz val="11"/>
      <color theme="1"/>
      <name val="Arial"/>
      <family val="2"/>
    </font>
    <font>
      <sz val="11"/>
      <name val="Calibri"/>
      <family val="2"/>
    </font>
    <font>
      <b/>
      <sz val="10"/>
      <name val="Calibri"/>
      <family val="2"/>
    </font>
    <font>
      <b/>
      <sz val="8"/>
      <name val="Calibri"/>
      <family val="2"/>
    </font>
    <font>
      <b/>
      <sz val="20"/>
      <name val="Calibri"/>
      <family val="2"/>
      <scheme val="minor"/>
    </font>
    <font>
      <b/>
      <sz val="24"/>
      <name val="Calibri"/>
      <family val="2"/>
      <scheme val="minor"/>
    </font>
    <font>
      <b/>
      <sz val="18"/>
      <name val="Calibri"/>
      <family val="2"/>
      <scheme val="minor"/>
    </font>
    <font>
      <b/>
      <sz val="20"/>
      <color theme="1"/>
      <name val="Arial Narrow"/>
      <family val="2"/>
    </font>
    <font>
      <b/>
      <sz val="24"/>
      <name val="Arial"/>
      <family val="2"/>
    </font>
    <font>
      <b/>
      <sz val="20"/>
      <name val="Arial Narrow"/>
      <family val="2"/>
    </font>
  </fonts>
  <fills count="12">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5" tint="0.79998168889431442"/>
        <bgColor indexed="64"/>
      </patternFill>
    </fill>
    <fill>
      <patternFill patternType="solid">
        <fgColor theme="0"/>
        <bgColor indexed="26"/>
      </patternFill>
    </fill>
    <fill>
      <patternFill patternType="solid">
        <fgColor theme="4" tint="0.79998168889431442"/>
        <bgColor indexed="64"/>
      </patternFill>
    </fill>
    <fill>
      <patternFill patternType="solid">
        <fgColor rgb="FFFBD4B4"/>
        <bgColor rgb="FFFBD4B4"/>
      </patternFill>
    </fill>
    <fill>
      <patternFill patternType="solid">
        <fgColor theme="0"/>
        <bgColor rgb="FFFBE5D6"/>
      </patternFill>
    </fill>
    <fill>
      <patternFill patternType="solid">
        <fgColor rgb="FFBFBFBF"/>
        <bgColor rgb="FF000000"/>
      </patternFill>
    </fill>
    <fill>
      <patternFill patternType="solid">
        <fgColor rgb="FFF4B084"/>
        <bgColor rgb="FF000000"/>
      </patternFill>
    </fill>
    <fill>
      <patternFill patternType="solid">
        <fgColor theme="8" tint="0.59999389629810485"/>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top style="thick">
        <color indexed="64"/>
      </top>
      <bottom style="thin">
        <color indexed="64"/>
      </bottom>
      <diagonal/>
    </border>
    <border>
      <left style="thin">
        <color indexed="64"/>
      </left>
      <right/>
      <top style="thin">
        <color indexed="64"/>
      </top>
      <bottom style="thick">
        <color indexed="64"/>
      </bottom>
      <diagonal/>
    </border>
    <border>
      <left style="thin">
        <color indexed="64"/>
      </left>
      <right style="thick">
        <color indexed="64"/>
      </right>
      <top style="thick">
        <color indexed="64"/>
      </top>
      <bottom/>
      <diagonal/>
    </border>
    <border>
      <left style="medium">
        <color indexed="64"/>
      </left>
      <right style="thick">
        <color indexed="64"/>
      </right>
      <top style="medium">
        <color indexed="64"/>
      </top>
      <bottom style="thin">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ck">
        <color indexed="64"/>
      </left>
      <right/>
      <top/>
      <bottom style="thick">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ck">
        <color indexed="64"/>
      </top>
      <bottom style="medium">
        <color indexed="64"/>
      </bottom>
      <diagonal/>
    </border>
    <border>
      <left style="thin">
        <color indexed="64"/>
      </left>
      <right/>
      <top style="thick">
        <color indexed="64"/>
      </top>
      <bottom style="medium">
        <color indexed="64"/>
      </bottom>
      <diagonal/>
    </border>
    <border>
      <left/>
      <right/>
      <top style="thin">
        <color indexed="64"/>
      </top>
      <bottom style="thick">
        <color indexed="64"/>
      </bottom>
      <diagonal/>
    </border>
    <border>
      <left/>
      <right/>
      <top style="medium">
        <color indexed="64"/>
      </top>
      <bottom/>
      <diagonal/>
    </border>
    <border>
      <left/>
      <right/>
      <top style="thick">
        <color indexed="64"/>
      </top>
      <bottom/>
      <diagonal/>
    </border>
    <border>
      <left/>
      <right style="medium">
        <color indexed="64"/>
      </right>
      <top/>
      <bottom/>
      <diagonal/>
    </border>
    <border>
      <left style="thin">
        <color indexed="64"/>
      </left>
      <right/>
      <top/>
      <bottom/>
      <diagonal/>
    </border>
    <border>
      <left style="medium">
        <color indexed="64"/>
      </left>
      <right/>
      <top/>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thick">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ck">
        <color indexed="64"/>
      </left>
      <right/>
      <top style="thick">
        <color indexed="64"/>
      </top>
      <bottom/>
      <diagonal/>
    </border>
    <border>
      <left style="thick">
        <color indexed="64"/>
      </left>
      <right style="thin">
        <color indexed="64"/>
      </right>
      <top style="thick">
        <color indexed="64"/>
      </top>
      <bottom style="medium">
        <color indexed="64"/>
      </bottom>
      <diagonal/>
    </border>
    <border>
      <left style="medium">
        <color indexed="64"/>
      </left>
      <right style="thick">
        <color indexed="64"/>
      </right>
      <top style="thin">
        <color indexed="64"/>
      </top>
      <bottom style="thick">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6">
    <xf numFmtId="0" fontId="0" fillId="0" borderId="0"/>
    <xf numFmtId="0" fontId="4" fillId="0" borderId="0"/>
    <xf numFmtId="0" fontId="5" fillId="0" borderId="0"/>
    <xf numFmtId="164" fontId="1" fillId="0" borderId="0" applyFont="0" applyFill="0" applyBorder="0" applyAlignment="0" applyProtection="0"/>
    <xf numFmtId="0" fontId="10" fillId="0" borderId="0"/>
    <xf numFmtId="0" fontId="1" fillId="0" borderId="0"/>
  </cellStyleXfs>
  <cellXfs count="172">
    <xf numFmtId="0" fontId="0" fillId="0" borderId="0" xfId="0"/>
    <xf numFmtId="0" fontId="3" fillId="2" borderId="0" xfId="0" applyFont="1" applyFill="1"/>
    <xf numFmtId="0" fontId="3" fillId="0" borderId="0" xfId="0" applyFont="1" applyAlignment="1">
      <alignment horizontal="center" vertical="center"/>
    </xf>
    <xf numFmtId="0" fontId="3" fillId="0" borderId="0" xfId="0" applyFont="1"/>
    <xf numFmtId="0" fontId="3" fillId="0" borderId="0" xfId="0" applyFont="1" applyAlignment="1">
      <alignment vertical="center"/>
    </xf>
    <xf numFmtId="0" fontId="0" fillId="0" borderId="0" xfId="0" applyAlignment="1">
      <alignment wrapText="1"/>
    </xf>
    <xf numFmtId="0" fontId="2" fillId="0" borderId="0" xfId="0" applyFont="1"/>
    <xf numFmtId="0" fontId="2" fillId="0" borderId="0" xfId="0" applyFont="1" applyAlignment="1">
      <alignment vertical="center" wrapText="1"/>
    </xf>
    <xf numFmtId="0" fontId="2" fillId="0" borderId="0" xfId="0" applyFont="1" applyAlignment="1">
      <alignment wrapText="1"/>
    </xf>
    <xf numFmtId="0" fontId="6" fillId="2" borderId="0" xfId="0" applyFont="1" applyFill="1" applyAlignment="1">
      <alignment horizontal="left" vertical="center"/>
    </xf>
    <xf numFmtId="0" fontId="3" fillId="2" borderId="0" xfId="0" applyFont="1" applyFill="1" applyAlignment="1">
      <alignment horizontal="center" vertical="center" wrapText="1"/>
    </xf>
    <xf numFmtId="0" fontId="3" fillId="2" borderId="0" xfId="0" applyFont="1" applyFill="1" applyAlignment="1">
      <alignment horizontal="center" vertical="center"/>
    </xf>
    <xf numFmtId="0" fontId="3" fillId="2" borderId="0" xfId="0" applyFont="1" applyFill="1" applyAlignment="1">
      <alignment vertical="center"/>
    </xf>
    <xf numFmtId="0" fontId="6" fillId="0" borderId="0" xfId="0" applyFont="1" applyAlignment="1">
      <alignment horizontal="left" vertical="center"/>
    </xf>
    <xf numFmtId="0" fontId="7" fillId="2" borderId="0" xfId="0" applyFont="1" applyFill="1" applyAlignment="1">
      <alignment vertical="center"/>
    </xf>
    <xf numFmtId="0" fontId="10" fillId="0" borderId="0" xfId="4"/>
    <xf numFmtId="0" fontId="10" fillId="6" borderId="1" xfId="4" applyFill="1" applyBorder="1" applyAlignment="1">
      <alignment horizontal="center"/>
    </xf>
    <xf numFmtId="0" fontId="21" fillId="11" borderId="6" xfId="0" applyFont="1" applyFill="1" applyBorder="1" applyAlignment="1">
      <alignment horizontal="center" vertical="center"/>
    </xf>
    <xf numFmtId="0" fontId="3" fillId="0" borderId="7" xfId="0" applyFont="1" applyBorder="1" applyAlignment="1">
      <alignment horizontal="center" vertical="center" wrapText="1"/>
    </xf>
    <xf numFmtId="0" fontId="3" fillId="2" borderId="7" xfId="0" applyFont="1" applyFill="1" applyBorder="1" applyAlignment="1">
      <alignment horizontal="center" vertical="center"/>
    </xf>
    <xf numFmtId="0" fontId="3" fillId="2" borderId="7" xfId="0" applyFont="1" applyFill="1" applyBorder="1" applyAlignment="1">
      <alignment horizontal="center" vertical="center" wrapText="1"/>
    </xf>
    <xf numFmtId="0" fontId="3" fillId="0" borderId="2" xfId="0" applyFont="1" applyBorder="1" applyAlignment="1">
      <alignment horizontal="left" vertical="center" wrapText="1"/>
    </xf>
    <xf numFmtId="0" fontId="3" fillId="2" borderId="12" xfId="0" applyFont="1" applyFill="1" applyBorder="1" applyAlignment="1">
      <alignment horizontal="center" vertical="center" wrapText="1"/>
    </xf>
    <xf numFmtId="0" fontId="3" fillId="0" borderId="8" xfId="0" applyFont="1" applyBorder="1" applyAlignment="1">
      <alignment horizontal="left" vertical="center" wrapText="1"/>
    </xf>
    <xf numFmtId="0" fontId="3" fillId="0" borderId="11" xfId="0" applyFont="1" applyBorder="1" applyAlignment="1">
      <alignment horizontal="left" vertical="center" wrapText="1"/>
    </xf>
    <xf numFmtId="0" fontId="3" fillId="2" borderId="15"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3" fillId="11" borderId="8" xfId="0" applyFont="1" applyFill="1" applyBorder="1" applyAlignment="1">
      <alignment horizontal="left" vertical="center" wrapText="1"/>
    </xf>
    <xf numFmtId="0" fontId="3" fillId="5" borderId="8" xfId="2" applyFont="1" applyFill="1" applyBorder="1" applyAlignment="1">
      <alignment horizontal="left" vertical="center" wrapText="1"/>
    </xf>
    <xf numFmtId="14" fontId="3" fillId="2" borderId="8" xfId="0" applyNumberFormat="1" applyFont="1" applyFill="1" applyBorder="1" applyAlignment="1">
      <alignment horizontal="left" vertical="center" wrapText="1"/>
    </xf>
    <xf numFmtId="0" fontId="3" fillId="2" borderId="9" xfId="0" applyFont="1" applyFill="1" applyBorder="1" applyAlignment="1">
      <alignment horizontal="center" wrapText="1"/>
    </xf>
    <xf numFmtId="0" fontId="3" fillId="2" borderId="11" xfId="0" applyFont="1" applyFill="1" applyBorder="1" applyAlignment="1">
      <alignment horizontal="left" vertical="center" wrapText="1"/>
    </xf>
    <xf numFmtId="0" fontId="3" fillId="11" borderId="11" xfId="0" applyFont="1" applyFill="1" applyBorder="1" applyAlignment="1">
      <alignment horizontal="left" vertical="center" wrapText="1"/>
    </xf>
    <xf numFmtId="0" fontId="3" fillId="5" borderId="11" xfId="2" applyFont="1" applyFill="1" applyBorder="1" applyAlignment="1">
      <alignment horizontal="left" vertical="center" wrapText="1"/>
    </xf>
    <xf numFmtId="14" fontId="3" fillId="2" borderId="11" xfId="0" applyNumberFormat="1" applyFont="1" applyFill="1" applyBorder="1" applyAlignment="1">
      <alignment horizontal="left" vertical="center" wrapText="1"/>
    </xf>
    <xf numFmtId="0" fontId="3" fillId="2" borderId="20" xfId="0" applyFont="1" applyFill="1" applyBorder="1" applyAlignment="1">
      <alignment horizontal="left" vertical="center" wrapText="1"/>
    </xf>
    <xf numFmtId="0" fontId="3" fillId="2" borderId="22" xfId="0" applyFont="1" applyFill="1" applyBorder="1" applyAlignment="1">
      <alignment horizontal="center" vertical="center" wrapText="1"/>
    </xf>
    <xf numFmtId="0" fontId="14" fillId="8" borderId="22" xfId="0" applyFont="1" applyFill="1" applyBorder="1" applyAlignment="1">
      <alignment horizontal="center" vertical="center" wrapText="1"/>
    </xf>
    <xf numFmtId="1" fontId="10" fillId="0" borderId="22" xfId="0" applyNumberFormat="1" applyFont="1" applyBorder="1" applyAlignment="1">
      <alignment horizontal="center" vertical="center" wrapText="1"/>
    </xf>
    <xf numFmtId="0" fontId="7" fillId="0" borderId="22" xfId="0" applyFont="1" applyBorder="1" applyAlignment="1">
      <alignment horizontal="center" vertical="center" wrapText="1"/>
    </xf>
    <xf numFmtId="0" fontId="3" fillId="2" borderId="22" xfId="0" applyFont="1" applyFill="1" applyBorder="1" applyAlignment="1">
      <alignment horizontal="left" vertical="center" wrapText="1"/>
    </xf>
    <xf numFmtId="0" fontId="3" fillId="11" borderId="22" xfId="0" applyFont="1" applyFill="1" applyBorder="1" applyAlignment="1">
      <alignment horizontal="left" vertical="center" wrapText="1"/>
    </xf>
    <xf numFmtId="0" fontId="3" fillId="0" borderId="22" xfId="0" applyFont="1" applyBorder="1" applyAlignment="1">
      <alignment horizontal="left" vertical="center" wrapText="1"/>
    </xf>
    <xf numFmtId="0" fontId="9" fillId="0" borderId="22" xfId="0" applyFont="1" applyBorder="1" applyAlignment="1">
      <alignment horizontal="left" vertical="center" wrapText="1"/>
    </xf>
    <xf numFmtId="0" fontId="7" fillId="0" borderId="22" xfId="0" applyFont="1" applyBorder="1" applyAlignment="1">
      <alignment horizontal="left" vertical="center" wrapText="1"/>
    </xf>
    <xf numFmtId="0" fontId="3" fillId="5" borderId="22" xfId="2" applyFont="1" applyFill="1" applyBorder="1" applyAlignment="1">
      <alignment horizontal="left" vertical="center" wrapText="1"/>
    </xf>
    <xf numFmtId="14" fontId="3" fillId="2" borderId="22" xfId="0" applyNumberFormat="1" applyFont="1" applyFill="1" applyBorder="1" applyAlignment="1">
      <alignment horizontal="left" vertical="center" wrapText="1"/>
    </xf>
    <xf numFmtId="0" fontId="3" fillId="2" borderId="23" xfId="0" applyFont="1" applyFill="1" applyBorder="1" applyAlignment="1">
      <alignment horizontal="center" vertical="center" wrapText="1"/>
    </xf>
    <xf numFmtId="0" fontId="3" fillId="2" borderId="2" xfId="0" applyFont="1" applyFill="1" applyBorder="1" applyAlignment="1">
      <alignment horizontal="left" vertical="center" wrapText="1"/>
    </xf>
    <xf numFmtId="0" fontId="3" fillId="11" borderId="2" xfId="0" applyFont="1" applyFill="1" applyBorder="1" applyAlignment="1">
      <alignment horizontal="left" vertical="center" wrapText="1"/>
    </xf>
    <xf numFmtId="0" fontId="3" fillId="2" borderId="0" xfId="0" applyFont="1" applyFill="1" applyAlignment="1">
      <alignment horizontal="justify"/>
    </xf>
    <xf numFmtId="0" fontId="3" fillId="0" borderId="22" xfId="0" applyFont="1" applyBorder="1" applyAlignment="1">
      <alignment horizontal="center" vertical="center" wrapText="1"/>
    </xf>
    <xf numFmtId="0" fontId="3" fillId="2" borderId="22" xfId="0" applyFont="1" applyFill="1" applyBorder="1" applyAlignment="1">
      <alignment horizontal="center" vertical="center"/>
    </xf>
    <xf numFmtId="0" fontId="3" fillId="2" borderId="21" xfId="0" applyFont="1" applyFill="1" applyBorder="1" applyAlignment="1">
      <alignment horizontal="center" vertical="center" wrapText="1"/>
    </xf>
    <xf numFmtId="0" fontId="14" fillId="8" borderId="21" xfId="0" applyFont="1" applyFill="1" applyBorder="1" applyAlignment="1">
      <alignment horizontal="center" vertical="center" wrapText="1"/>
    </xf>
    <xf numFmtId="1" fontId="10" fillId="0" borderId="21" xfId="0" applyNumberFormat="1" applyFont="1" applyBorder="1" applyAlignment="1">
      <alignment horizontal="center" vertical="center" wrapText="1"/>
    </xf>
    <xf numFmtId="0" fontId="7" fillId="0" borderId="21" xfId="0" applyFont="1" applyBorder="1" applyAlignment="1">
      <alignment horizontal="center" vertical="center" wrapText="1"/>
    </xf>
    <xf numFmtId="0" fontId="3" fillId="2" borderId="21"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27" xfId="0" applyFont="1" applyFill="1" applyBorder="1" applyAlignment="1">
      <alignment horizontal="left" vertical="center" wrapText="1"/>
    </xf>
    <xf numFmtId="0" fontId="3" fillId="2" borderId="37" xfId="0" applyFont="1" applyFill="1" applyBorder="1" applyAlignment="1">
      <alignment horizontal="left" vertical="center" wrapText="1"/>
    </xf>
    <xf numFmtId="0" fontId="3" fillId="11" borderId="37" xfId="0" applyFont="1" applyFill="1" applyBorder="1" applyAlignment="1">
      <alignment horizontal="left" vertical="center" wrapText="1"/>
    </xf>
    <xf numFmtId="0" fontId="3" fillId="0" borderId="37" xfId="0" applyFont="1" applyBorder="1" applyAlignment="1">
      <alignment horizontal="left" vertical="center" wrapText="1"/>
    </xf>
    <xf numFmtId="0" fontId="9" fillId="0" borderId="37" xfId="0" applyFont="1" applyBorder="1" applyAlignment="1">
      <alignment horizontal="left" vertical="center" wrapText="1"/>
    </xf>
    <xf numFmtId="0" fontId="7" fillId="0" borderId="37" xfId="0" applyFont="1" applyBorder="1" applyAlignment="1">
      <alignment horizontal="left" vertical="center" wrapText="1"/>
    </xf>
    <xf numFmtId="0" fontId="3" fillId="5" borderId="37" xfId="2" applyFont="1" applyFill="1" applyBorder="1" applyAlignment="1">
      <alignment horizontal="left" vertical="center" wrapText="1"/>
    </xf>
    <xf numFmtId="14" fontId="3" fillId="2" borderId="37" xfId="0" applyNumberFormat="1" applyFont="1" applyFill="1" applyBorder="1" applyAlignment="1">
      <alignment horizontal="left" vertical="center" wrapText="1"/>
    </xf>
    <xf numFmtId="0" fontId="20" fillId="11" borderId="42" xfId="0" applyFont="1" applyFill="1" applyBorder="1" applyAlignment="1">
      <alignment horizontal="center" vertical="center" wrapText="1"/>
    </xf>
    <xf numFmtId="0" fontId="6" fillId="11" borderId="5" xfId="0" applyFont="1" applyFill="1" applyBorder="1" applyAlignment="1">
      <alignment horizontal="center" vertical="center"/>
    </xf>
    <xf numFmtId="0" fontId="7" fillId="3" borderId="45" xfId="0" applyFont="1" applyFill="1" applyBorder="1" applyAlignment="1">
      <alignment horizontal="left" vertical="center" wrapText="1"/>
    </xf>
    <xf numFmtId="0" fontId="7" fillId="3" borderId="28" xfId="0" applyFont="1" applyFill="1" applyBorder="1" applyAlignment="1">
      <alignment horizontal="left" vertical="center" wrapText="1"/>
    </xf>
    <xf numFmtId="0" fontId="15" fillId="9" borderId="28" xfId="0" applyFont="1" applyFill="1" applyBorder="1" applyAlignment="1">
      <alignment horizontal="center" vertical="center" wrapText="1"/>
    </xf>
    <xf numFmtId="0" fontId="15" fillId="9" borderId="28" xfId="0" applyFont="1" applyFill="1" applyBorder="1" applyAlignment="1">
      <alignment wrapText="1"/>
    </xf>
    <xf numFmtId="0" fontId="16" fillId="10" borderId="28" xfId="0" applyFont="1" applyFill="1" applyBorder="1" applyAlignment="1">
      <alignment wrapText="1"/>
    </xf>
    <xf numFmtId="0" fontId="13" fillId="7" borderId="28" xfId="0" applyFont="1" applyFill="1" applyBorder="1" applyAlignment="1">
      <alignment vertical="center" wrapText="1"/>
    </xf>
    <xf numFmtId="0" fontId="15" fillId="9" borderId="28" xfId="0" applyFont="1" applyFill="1" applyBorder="1" applyAlignment="1">
      <alignment vertical="center" wrapText="1"/>
    </xf>
    <xf numFmtId="0" fontId="16" fillId="9" borderId="28" xfId="0" applyFont="1" applyFill="1" applyBorder="1" applyAlignment="1">
      <alignment wrapText="1"/>
    </xf>
    <xf numFmtId="0" fontId="15" fillId="9" borderId="28" xfId="0" applyFont="1" applyFill="1" applyBorder="1" applyAlignment="1">
      <alignment horizontal="center" vertical="center"/>
    </xf>
    <xf numFmtId="0" fontId="3" fillId="0" borderId="10" xfId="0" applyFont="1" applyBorder="1" applyAlignment="1">
      <alignment horizontal="left" vertical="center" wrapText="1"/>
    </xf>
    <xf numFmtId="0" fontId="3" fillId="0" borderId="20" xfId="0" applyFont="1" applyBorder="1" applyAlignment="1">
      <alignment horizontal="left" vertical="center" wrapText="1"/>
    </xf>
    <xf numFmtId="0" fontId="6" fillId="4" borderId="43" xfId="0" applyFont="1" applyFill="1" applyBorder="1" applyAlignment="1">
      <alignment horizontal="left" vertical="center" wrapText="1"/>
    </xf>
    <xf numFmtId="0" fontId="6" fillId="4" borderId="5" xfId="0" applyFont="1" applyFill="1" applyBorder="1" applyAlignment="1">
      <alignment horizontal="left" vertical="center" wrapText="1"/>
    </xf>
    <xf numFmtId="0" fontId="9" fillId="2" borderId="38"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6" fillId="11" borderId="42" xfId="0" applyFont="1" applyFill="1" applyBorder="1" applyAlignment="1">
      <alignment horizontal="center" vertical="center"/>
    </xf>
    <xf numFmtId="0" fontId="8" fillId="4" borderId="5" xfId="0" applyFont="1" applyFill="1" applyBorder="1" applyAlignment="1">
      <alignment horizontal="left" vertical="center" wrapText="1"/>
    </xf>
    <xf numFmtId="0" fontId="7" fillId="3" borderId="29" xfId="0" applyFont="1" applyFill="1" applyBorder="1" applyAlignment="1">
      <alignment horizontal="center" vertical="center" wrapText="1"/>
    </xf>
    <xf numFmtId="0" fontId="7" fillId="3" borderId="5" xfId="0" applyFont="1" applyFill="1" applyBorder="1" applyAlignment="1">
      <alignment horizontal="left" vertical="center" wrapText="1"/>
    </xf>
    <xf numFmtId="0" fontId="7" fillId="11" borderId="2" xfId="0" applyFont="1" applyFill="1" applyBorder="1" applyAlignment="1">
      <alignment horizontal="center" vertical="center" wrapText="1"/>
    </xf>
    <xf numFmtId="0" fontId="7" fillId="11" borderId="11" xfId="0" applyFont="1" applyFill="1" applyBorder="1" applyAlignment="1">
      <alignment horizontal="center" vertical="center" wrapText="1"/>
    </xf>
    <xf numFmtId="0" fontId="7" fillId="11" borderId="22" xfId="0" applyFont="1" applyFill="1" applyBorder="1" applyAlignment="1">
      <alignment horizontal="center" vertical="center" wrapText="1"/>
    </xf>
    <xf numFmtId="0" fontId="7" fillId="11" borderId="8" xfId="0" applyFont="1" applyFill="1" applyBorder="1" applyAlignment="1">
      <alignment horizontal="center" vertical="center" wrapText="1"/>
    </xf>
    <xf numFmtId="0" fontId="7" fillId="11" borderId="37" xfId="0" applyFont="1" applyFill="1" applyBorder="1" applyAlignment="1">
      <alignment horizontal="center" vertical="center" wrapText="1"/>
    </xf>
    <xf numFmtId="0" fontId="6" fillId="11" borderId="47" xfId="0" applyFont="1" applyFill="1" applyBorder="1" applyAlignment="1">
      <alignment vertical="center" wrapText="1"/>
    </xf>
    <xf numFmtId="0" fontId="6" fillId="11" borderId="48" xfId="0" applyFont="1" applyFill="1" applyBorder="1" applyAlignment="1">
      <alignment vertical="center" wrapText="1"/>
    </xf>
    <xf numFmtId="0" fontId="6" fillId="11" borderId="49" xfId="0" applyFont="1" applyFill="1" applyBorder="1" applyAlignment="1">
      <alignment vertical="center" wrapText="1"/>
    </xf>
    <xf numFmtId="0" fontId="19" fillId="11" borderId="37" xfId="5" applyFont="1" applyFill="1" applyBorder="1" applyAlignment="1">
      <alignment horizontal="center" vertical="center" wrapText="1"/>
    </xf>
    <xf numFmtId="0" fontId="18" fillId="11" borderId="50" xfId="0" applyFont="1" applyFill="1" applyBorder="1" applyAlignment="1">
      <alignment horizontal="center"/>
    </xf>
    <xf numFmtId="0" fontId="18" fillId="11" borderId="51" xfId="0" applyFont="1" applyFill="1" applyBorder="1" applyAlignment="1">
      <alignment horizontal="center"/>
    </xf>
    <xf numFmtId="0" fontId="20" fillId="11" borderId="25" xfId="0" applyFont="1" applyFill="1" applyBorder="1" applyAlignment="1">
      <alignment horizontal="center" vertical="center" wrapText="1"/>
    </xf>
    <xf numFmtId="0" fontId="20" fillId="11" borderId="31" xfId="0" applyFont="1" applyFill="1" applyBorder="1" applyAlignment="1">
      <alignment horizontal="center" vertical="center" wrapText="1"/>
    </xf>
    <xf numFmtId="0" fontId="20" fillId="11" borderId="26" xfId="0" applyFont="1" applyFill="1" applyBorder="1" applyAlignment="1">
      <alignment horizontal="center" vertical="center" wrapText="1"/>
    </xf>
    <xf numFmtId="0" fontId="20" fillId="11" borderId="35" xfId="0" applyFont="1" applyFill="1" applyBorder="1" applyAlignment="1">
      <alignment horizontal="center" vertical="center" wrapText="1"/>
    </xf>
    <xf numFmtId="0" fontId="20" fillId="11" borderId="0" xfId="0" applyFont="1" applyFill="1" applyAlignment="1">
      <alignment horizontal="center" vertical="center" wrapText="1"/>
    </xf>
    <xf numFmtId="0" fontId="20" fillId="11" borderId="33" xfId="0" applyFont="1" applyFill="1" applyBorder="1" applyAlignment="1">
      <alignment horizontal="center" vertical="center" wrapText="1"/>
    </xf>
    <xf numFmtId="0" fontId="6" fillId="11" borderId="42" xfId="0" applyFont="1" applyFill="1" applyBorder="1" applyAlignment="1">
      <alignment horizontal="center" vertical="center"/>
    </xf>
    <xf numFmtId="0" fontId="6" fillId="11" borderId="43" xfId="0" applyFont="1" applyFill="1" applyBorder="1" applyAlignment="1">
      <alignment horizontal="center" vertical="center"/>
    </xf>
    <xf numFmtId="0" fontId="6" fillId="11" borderId="32" xfId="0" applyFont="1" applyFill="1" applyBorder="1" applyAlignment="1">
      <alignment horizontal="justify" vertical="center" wrapText="1"/>
    </xf>
    <xf numFmtId="0" fontId="6" fillId="11" borderId="0" xfId="0" applyFont="1" applyFill="1" applyAlignment="1">
      <alignment horizontal="justify" vertical="center" wrapText="1"/>
    </xf>
    <xf numFmtId="0" fontId="6" fillId="11" borderId="39" xfId="0" applyFont="1" applyFill="1" applyBorder="1" applyAlignment="1">
      <alignment horizontal="justify" vertical="center" wrapText="1"/>
    </xf>
    <xf numFmtId="0" fontId="22" fillId="11" borderId="31" xfId="0" applyFont="1" applyFill="1" applyBorder="1" applyAlignment="1">
      <alignment horizontal="center" vertical="center" wrapText="1"/>
    </xf>
    <xf numFmtId="0" fontId="6" fillId="11" borderId="40" xfId="0" applyFont="1" applyFill="1" applyBorder="1" applyAlignment="1">
      <alignment horizontal="center" vertical="center"/>
    </xf>
    <xf numFmtId="0" fontId="6" fillId="11" borderId="41" xfId="0" applyFont="1" applyFill="1" applyBorder="1" applyAlignment="1">
      <alignment horizontal="center" vertical="center"/>
    </xf>
    <xf numFmtId="0" fontId="6" fillId="11" borderId="48" xfId="0" applyFont="1" applyFill="1" applyBorder="1" applyAlignment="1">
      <alignment horizontal="center" vertical="center" wrapText="1"/>
    </xf>
    <xf numFmtId="0" fontId="6" fillId="4" borderId="40" xfId="0" applyFont="1" applyFill="1" applyBorder="1" applyAlignment="1">
      <alignment horizontal="left" vertical="center" wrapText="1"/>
    </xf>
    <xf numFmtId="0" fontId="6" fillId="4" borderId="41" xfId="0" applyFont="1" applyFill="1" applyBorder="1" applyAlignment="1">
      <alignment horizontal="left" vertical="center" wrapText="1"/>
    </xf>
    <xf numFmtId="0" fontId="3" fillId="2" borderId="8"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14" fillId="8" borderId="8" xfId="0" applyFont="1" applyFill="1" applyBorder="1" applyAlignment="1">
      <alignment horizontal="center" vertical="center" wrapText="1"/>
    </xf>
    <xf numFmtId="0" fontId="14" fillId="8" borderId="11" xfId="0" applyFont="1" applyFill="1" applyBorder="1" applyAlignment="1">
      <alignment horizontal="center" vertical="center" wrapText="1"/>
    </xf>
    <xf numFmtId="0" fontId="3" fillId="2" borderId="17" xfId="0" applyFont="1" applyFill="1" applyBorder="1" applyAlignment="1">
      <alignment horizontal="left" vertical="center" wrapText="1"/>
    </xf>
    <xf numFmtId="0" fontId="3" fillId="2" borderId="18" xfId="0" applyFont="1" applyFill="1" applyBorder="1" applyAlignment="1">
      <alignment horizontal="left" vertical="center" wrapText="1"/>
    </xf>
    <xf numFmtId="0" fontId="3" fillId="2" borderId="16" xfId="0" applyFont="1" applyFill="1" applyBorder="1" applyAlignment="1">
      <alignment horizontal="center" vertical="center" wrapText="1"/>
    </xf>
    <xf numFmtId="0" fontId="3" fillId="2" borderId="46"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9" fillId="0" borderId="8" xfId="0" applyFont="1" applyBorder="1" applyAlignment="1">
      <alignment horizontal="left" vertical="center" wrapText="1"/>
    </xf>
    <xf numFmtId="0" fontId="9" fillId="0" borderId="11" xfId="0" applyFont="1" applyBorder="1" applyAlignment="1">
      <alignment horizontal="left" vertical="center" wrapText="1"/>
    </xf>
    <xf numFmtId="0" fontId="7" fillId="0" borderId="8" xfId="0" applyFont="1" applyBorder="1" applyAlignment="1">
      <alignment horizontal="left" vertical="center" wrapText="1"/>
    </xf>
    <xf numFmtId="0" fontId="7" fillId="0" borderId="11" xfId="0" applyFont="1" applyBorder="1" applyAlignment="1">
      <alignment horizontal="left" vertical="center" wrapText="1"/>
    </xf>
    <xf numFmtId="0" fontId="3" fillId="2" borderId="3"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21" fillId="11" borderId="44" xfId="0" applyFont="1" applyFill="1" applyBorder="1" applyAlignment="1">
      <alignment horizontal="center" vertical="center"/>
    </xf>
    <xf numFmtId="0" fontId="21" fillId="11" borderId="24" xfId="0" applyFont="1" applyFill="1" applyBorder="1" applyAlignment="1">
      <alignment horizontal="center" vertical="center"/>
    </xf>
    <xf numFmtId="0" fontId="7" fillId="0" borderId="8" xfId="0" applyFont="1" applyBorder="1" applyAlignment="1">
      <alignment horizontal="center" vertical="center" wrapText="1"/>
    </xf>
    <xf numFmtId="0" fontId="7" fillId="0" borderId="11" xfId="0" applyFont="1" applyBorder="1" applyAlignment="1">
      <alignment horizontal="center" vertical="center" wrapText="1"/>
    </xf>
    <xf numFmtId="0" fontId="3" fillId="2" borderId="8" xfId="0" applyFont="1" applyFill="1" applyBorder="1" applyAlignment="1">
      <alignment horizontal="center" vertical="center"/>
    </xf>
    <xf numFmtId="0" fontId="3" fillId="2" borderId="11" xfId="0" applyFont="1" applyFill="1" applyBorder="1" applyAlignment="1">
      <alignment horizontal="center" vertical="center"/>
    </xf>
    <xf numFmtId="0" fontId="3" fillId="0" borderId="8"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1" fontId="10" fillId="0" borderId="8" xfId="0" applyNumberFormat="1" applyFont="1" applyBorder="1" applyAlignment="1">
      <alignment horizontal="center" vertical="center" wrapText="1"/>
    </xf>
    <xf numFmtId="1" fontId="10" fillId="0" borderId="11" xfId="0" applyNumberFormat="1" applyFont="1" applyBorder="1" applyAlignment="1">
      <alignment horizontal="center" vertical="center" wrapText="1"/>
    </xf>
    <xf numFmtId="0" fontId="9" fillId="2" borderId="2"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7" fillId="0" borderId="2" xfId="0" applyFont="1" applyBorder="1" applyAlignment="1">
      <alignment horizontal="left" vertical="center" wrapText="1"/>
    </xf>
    <xf numFmtId="0" fontId="3" fillId="2" borderId="4" xfId="0" applyFont="1" applyFill="1" applyBorder="1" applyAlignment="1">
      <alignment horizontal="center" vertical="center" wrapText="1"/>
    </xf>
    <xf numFmtId="0" fontId="3" fillId="2" borderId="40" xfId="0" applyFont="1" applyFill="1" applyBorder="1" applyAlignment="1">
      <alignment horizontal="center" vertical="center" wrapText="1"/>
    </xf>
    <xf numFmtId="0" fontId="3" fillId="2" borderId="41" xfId="0" applyFont="1" applyFill="1" applyBorder="1" applyAlignment="1">
      <alignment horizontal="center" vertical="center" wrapText="1"/>
    </xf>
    <xf numFmtId="14" fontId="3" fillId="2" borderId="2" xfId="0" applyNumberFormat="1" applyFont="1" applyFill="1" applyBorder="1" applyAlignment="1">
      <alignment horizontal="center" vertical="center" wrapText="1"/>
    </xf>
    <xf numFmtId="14" fontId="3" fillId="2" borderId="11" xfId="0" applyNumberFormat="1" applyFont="1" applyFill="1" applyBorder="1" applyAlignment="1">
      <alignment horizontal="center" vertical="center" wrapText="1"/>
    </xf>
    <xf numFmtId="0" fontId="3" fillId="0" borderId="8" xfId="0" applyFont="1" applyBorder="1" applyAlignment="1">
      <alignment horizontal="left" vertical="center" wrapText="1"/>
    </xf>
    <xf numFmtId="0" fontId="3" fillId="0" borderId="11" xfId="0" applyFont="1" applyBorder="1" applyAlignment="1">
      <alignment horizontal="left" vertical="center" wrapText="1"/>
    </xf>
    <xf numFmtId="0" fontId="3" fillId="2" borderId="2" xfId="2" applyFont="1" applyFill="1" applyBorder="1" applyAlignment="1">
      <alignment horizontal="center" vertical="center" wrapText="1"/>
    </xf>
    <xf numFmtId="0" fontId="3" fillId="2" borderId="11" xfId="2" applyFont="1" applyFill="1" applyBorder="1" applyAlignment="1">
      <alignment horizontal="center" vertical="center" wrapText="1"/>
    </xf>
    <xf numFmtId="0" fontId="3" fillId="0" borderId="2" xfId="0" applyFont="1" applyBorder="1" applyAlignment="1">
      <alignment horizontal="center" vertical="center" wrapText="1"/>
    </xf>
    <xf numFmtId="0" fontId="3" fillId="2" borderId="2" xfId="0" applyFont="1" applyFill="1" applyBorder="1" applyAlignment="1">
      <alignment horizontal="center" vertical="center" wrapText="1"/>
    </xf>
    <xf numFmtId="0" fontId="17" fillId="2" borderId="0" xfId="0" applyFont="1" applyFill="1" applyAlignment="1">
      <alignment horizontal="left"/>
    </xf>
    <xf numFmtId="0" fontId="3" fillId="2" borderId="0" xfId="0" applyFont="1" applyFill="1" applyAlignment="1">
      <alignment horizontal="center"/>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2" borderId="3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12" fillId="0" borderId="1" xfId="4" applyFont="1" applyBorder="1" applyAlignment="1">
      <alignment horizontal="left" vertical="top"/>
    </xf>
    <xf numFmtId="0" fontId="11" fillId="6" borderId="1" xfId="4" applyFont="1" applyFill="1" applyBorder="1" applyAlignment="1">
      <alignment horizontal="center"/>
    </xf>
  </cellXfs>
  <cellStyles count="6">
    <cellStyle name="Moneda 2" xfId="3" xr:uid="{00000000-0005-0000-0000-000000000000}"/>
    <cellStyle name="Normal" xfId="0" builtinId="0"/>
    <cellStyle name="Normal 2" xfId="5" xr:uid="{A40C8DA5-E42D-4915-A6D9-741C860BB34A}"/>
    <cellStyle name="Normal 2 2" xfId="1" xr:uid="{00000000-0005-0000-0000-000002000000}"/>
    <cellStyle name="Normal 2 2 2" xfId="4" xr:uid="{0DA5763F-11ED-4459-B70C-6F4A7CA081E5}"/>
    <cellStyle name="Normal 3" xfId="2" xr:uid="{00000000-0005-0000-0000-000003000000}"/>
  </cellStyles>
  <dxfs count="14">
    <dxf>
      <fill>
        <patternFill>
          <bgColor rgb="FFFF0000"/>
        </patternFill>
      </fill>
    </dxf>
    <dxf>
      <fill>
        <patternFill>
          <bgColor rgb="FF00B050"/>
        </patternFill>
      </fill>
    </dxf>
    <dxf>
      <fill>
        <patternFill>
          <bgColor rgb="FFFFFF00"/>
        </patternFill>
      </fill>
    </dxf>
    <dxf>
      <fill>
        <patternFill>
          <bgColor theme="5"/>
        </patternFill>
      </fill>
    </dxf>
    <dxf>
      <fill>
        <patternFill>
          <bgColor rgb="FFFF0000"/>
        </patternFill>
      </fill>
    </dxf>
    <dxf>
      <fill>
        <patternFill>
          <bgColor rgb="FF00B050"/>
        </patternFill>
      </fill>
    </dxf>
    <dxf>
      <fill>
        <patternFill>
          <bgColor rgb="FFFFFF00"/>
        </patternFill>
      </fill>
    </dxf>
    <dxf>
      <fill>
        <patternFill>
          <bgColor theme="5"/>
        </patternFill>
      </fill>
    </dxf>
    <dxf>
      <fill>
        <patternFill>
          <bgColor rgb="FFFF0000"/>
        </patternFill>
      </fill>
    </dxf>
    <dxf>
      <fill>
        <patternFill>
          <bgColor theme="5"/>
        </patternFill>
      </fill>
    </dxf>
    <dxf>
      <fill>
        <patternFill>
          <bgColor rgb="FFFFFF00"/>
        </patternFill>
      </fill>
    </dxf>
    <dxf>
      <fill>
        <patternFill>
          <bgColor rgb="FF00B050"/>
        </patternFill>
      </fill>
    </dxf>
    <dxf>
      <font>
        <color rgb="FF9C0006"/>
      </font>
      <fill>
        <patternFill patternType="solid">
          <fgColor rgb="FFFFC7CE"/>
          <bgColor rgb="FFFFC7CE"/>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95250</xdr:colOff>
      <xdr:row>1</xdr:row>
      <xdr:rowOff>142875</xdr:rowOff>
    </xdr:from>
    <xdr:to>
      <xdr:col>15</xdr:col>
      <xdr:colOff>438150</xdr:colOff>
      <xdr:row>22</xdr:row>
      <xdr:rowOff>97858</xdr:rowOff>
    </xdr:to>
    <xdr:pic>
      <xdr:nvPicPr>
        <xdr:cNvPr id="2" name="Imagen 1">
          <a:extLst>
            <a:ext uri="{FF2B5EF4-FFF2-40B4-BE49-F238E27FC236}">
              <a16:creationId xmlns:a16="http://schemas.microsoft.com/office/drawing/2014/main" id="{D168D243-B5D0-4ABC-AF6F-482D654817C0}"/>
            </a:ext>
          </a:extLst>
        </xdr:cNvPr>
        <xdr:cNvPicPr>
          <a:picLocks noChangeAspect="1"/>
        </xdr:cNvPicPr>
      </xdr:nvPicPr>
      <xdr:blipFill>
        <a:blip xmlns:r="http://schemas.openxmlformats.org/officeDocument/2006/relationships" r:embed="rId1"/>
        <a:stretch>
          <a:fillRect/>
        </a:stretch>
      </xdr:blipFill>
      <xdr:spPr>
        <a:xfrm>
          <a:off x="7715250" y="371475"/>
          <a:ext cx="4152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72D2682E-457F-433F-B3E9-83217380B607}"/>
            </a:ext>
          </a:extLst>
        </xdr:cNvPr>
        <xdr:cNvPicPr>
          <a:picLocks noChangeAspect="1"/>
        </xdr:cNvPicPr>
      </xdr:nvPicPr>
      <xdr:blipFill>
        <a:blip xmlns:r="http://schemas.openxmlformats.org/officeDocument/2006/relationships" r:embed="rId2"/>
        <a:stretch>
          <a:fillRect/>
        </a:stretch>
      </xdr:blipFill>
      <xdr:spPr>
        <a:xfrm>
          <a:off x="6791325" y="581025"/>
          <a:ext cx="1036410" cy="30665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95250</xdr:colOff>
      <xdr:row>1</xdr:row>
      <xdr:rowOff>142875</xdr:rowOff>
    </xdr:from>
    <xdr:to>
      <xdr:col>15</xdr:col>
      <xdr:colOff>438150</xdr:colOff>
      <xdr:row>22</xdr:row>
      <xdr:rowOff>97858</xdr:rowOff>
    </xdr:to>
    <xdr:pic>
      <xdr:nvPicPr>
        <xdr:cNvPr id="2" name="Imagen 1">
          <a:extLst>
            <a:ext uri="{FF2B5EF4-FFF2-40B4-BE49-F238E27FC236}">
              <a16:creationId xmlns:a16="http://schemas.microsoft.com/office/drawing/2014/main" id="{2FBBC175-B16B-4A00-98DD-E9221D2B517A}"/>
            </a:ext>
          </a:extLst>
        </xdr:cNvPr>
        <xdr:cNvPicPr>
          <a:picLocks noChangeAspect="1"/>
        </xdr:cNvPicPr>
      </xdr:nvPicPr>
      <xdr:blipFill>
        <a:blip xmlns:r="http://schemas.openxmlformats.org/officeDocument/2006/relationships" r:embed="rId1"/>
        <a:stretch>
          <a:fillRect/>
        </a:stretch>
      </xdr:blipFill>
      <xdr:spPr>
        <a:xfrm>
          <a:off x="7715250" y="371475"/>
          <a:ext cx="4152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4ECB149E-B3DC-4AB2-9703-CFC8ED1D575A}"/>
            </a:ext>
          </a:extLst>
        </xdr:cNvPr>
        <xdr:cNvPicPr>
          <a:picLocks noChangeAspect="1"/>
        </xdr:cNvPicPr>
      </xdr:nvPicPr>
      <xdr:blipFill>
        <a:blip xmlns:r="http://schemas.openxmlformats.org/officeDocument/2006/relationships" r:embed="rId2"/>
        <a:stretch>
          <a:fillRect/>
        </a:stretch>
      </xdr:blipFill>
      <xdr:spPr>
        <a:xfrm>
          <a:off x="6791325" y="581025"/>
          <a:ext cx="1036410" cy="306655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95250</xdr:colOff>
      <xdr:row>1</xdr:row>
      <xdr:rowOff>142875</xdr:rowOff>
    </xdr:from>
    <xdr:to>
      <xdr:col>15</xdr:col>
      <xdr:colOff>438150</xdr:colOff>
      <xdr:row>22</xdr:row>
      <xdr:rowOff>97858</xdr:rowOff>
    </xdr:to>
    <xdr:pic>
      <xdr:nvPicPr>
        <xdr:cNvPr id="2" name="Imagen 1">
          <a:extLst>
            <a:ext uri="{FF2B5EF4-FFF2-40B4-BE49-F238E27FC236}">
              <a16:creationId xmlns:a16="http://schemas.microsoft.com/office/drawing/2014/main" id="{3C0E2B32-19AF-4293-8F57-BDFA782959B2}"/>
            </a:ext>
          </a:extLst>
        </xdr:cNvPr>
        <xdr:cNvPicPr>
          <a:picLocks noChangeAspect="1"/>
        </xdr:cNvPicPr>
      </xdr:nvPicPr>
      <xdr:blipFill>
        <a:blip xmlns:r="http://schemas.openxmlformats.org/officeDocument/2006/relationships" r:embed="rId1"/>
        <a:stretch>
          <a:fillRect/>
        </a:stretch>
      </xdr:blipFill>
      <xdr:spPr>
        <a:xfrm>
          <a:off x="7715250" y="371475"/>
          <a:ext cx="4152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D4ABCD8D-47E8-488D-A3E9-6FA6028EE3C4}"/>
            </a:ext>
          </a:extLst>
        </xdr:cNvPr>
        <xdr:cNvPicPr>
          <a:picLocks noChangeAspect="1"/>
        </xdr:cNvPicPr>
      </xdr:nvPicPr>
      <xdr:blipFill>
        <a:blip xmlns:r="http://schemas.openxmlformats.org/officeDocument/2006/relationships" r:embed="rId2"/>
        <a:stretch>
          <a:fillRect/>
        </a:stretch>
      </xdr:blipFill>
      <xdr:spPr>
        <a:xfrm>
          <a:off x="6791325" y="581025"/>
          <a:ext cx="1036410" cy="306655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95250</xdr:colOff>
      <xdr:row>1</xdr:row>
      <xdr:rowOff>142875</xdr:rowOff>
    </xdr:from>
    <xdr:to>
      <xdr:col>15</xdr:col>
      <xdr:colOff>438150</xdr:colOff>
      <xdr:row>22</xdr:row>
      <xdr:rowOff>97858</xdr:rowOff>
    </xdr:to>
    <xdr:pic>
      <xdr:nvPicPr>
        <xdr:cNvPr id="2" name="Imagen 1">
          <a:extLst>
            <a:ext uri="{FF2B5EF4-FFF2-40B4-BE49-F238E27FC236}">
              <a16:creationId xmlns:a16="http://schemas.microsoft.com/office/drawing/2014/main" id="{5AF2E1B0-5562-4178-ADC7-B4B8E062B230}"/>
            </a:ext>
          </a:extLst>
        </xdr:cNvPr>
        <xdr:cNvPicPr>
          <a:picLocks noChangeAspect="1"/>
        </xdr:cNvPicPr>
      </xdr:nvPicPr>
      <xdr:blipFill>
        <a:blip xmlns:r="http://schemas.openxmlformats.org/officeDocument/2006/relationships" r:embed="rId1"/>
        <a:stretch>
          <a:fillRect/>
        </a:stretch>
      </xdr:blipFill>
      <xdr:spPr>
        <a:xfrm>
          <a:off x="7715250" y="371475"/>
          <a:ext cx="4152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C91A5FEA-556A-4415-A05D-11E93B07208E}"/>
            </a:ext>
          </a:extLst>
        </xdr:cNvPr>
        <xdr:cNvPicPr>
          <a:picLocks noChangeAspect="1"/>
        </xdr:cNvPicPr>
      </xdr:nvPicPr>
      <xdr:blipFill>
        <a:blip xmlns:r="http://schemas.openxmlformats.org/officeDocument/2006/relationships" r:embed="rId2"/>
        <a:stretch>
          <a:fillRect/>
        </a:stretch>
      </xdr:blipFill>
      <xdr:spPr>
        <a:xfrm>
          <a:off x="6791325" y="581025"/>
          <a:ext cx="1036410" cy="30665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carli/Documents/IDRD%202021/RIESGOS%20DE%20CORRUPCI&#211;N/MR%20Instrumentos%20financiacion%20V1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estros"/>
      <sheetName val="Inicio"/>
      <sheetName val="Puntos de riesgo"/>
      <sheetName val="FT-RG 01"/>
      <sheetName val="FT-RG 02"/>
      <sheetName val="FT-RG 03"/>
      <sheetName val="FT-RG 04"/>
      <sheetName val="FT-RG 05"/>
      <sheetName val="FT-RG 06"/>
      <sheetName val="FT-RG 07"/>
      <sheetName val="FT-RG 08"/>
      <sheetName val="Mapa Riesgos Gestión"/>
      <sheetName val="FT-RC 01"/>
      <sheetName val="FT-RC 02"/>
      <sheetName val="FT-RC 03"/>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row r="1">
          <cell r="B1" t="str">
            <v>SI</v>
          </cell>
        </row>
        <row r="2">
          <cell r="B2" t="str">
            <v>NO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T24"/>
  <sheetViews>
    <sheetView tabSelected="1" zoomScale="79" zoomScaleNormal="79" zoomScaleSheetLayoutView="70" workbookViewId="0">
      <selection activeCell="AZ5" sqref="AZ5:AZ10"/>
    </sheetView>
  </sheetViews>
  <sheetFormatPr baseColWidth="10" defaultColWidth="11.42578125" defaultRowHeight="12.75" x14ac:dyDescent="0.2"/>
  <cols>
    <col min="1" max="1" width="11.42578125" style="3"/>
    <col min="2" max="2" width="23" style="3" customWidth="1"/>
    <col min="3" max="3" width="32.42578125" style="3" customWidth="1"/>
    <col min="4" max="4" width="11.140625" style="3" customWidth="1"/>
    <col min="5" max="5" width="16.140625" style="3" customWidth="1"/>
    <col min="6" max="6" width="24.140625" style="3" customWidth="1"/>
    <col min="7" max="7" width="24.28515625" style="3" customWidth="1"/>
    <col min="8" max="8" width="49.85546875" style="1" customWidth="1"/>
    <col min="9" max="9" width="32.5703125" style="3" customWidth="1"/>
    <col min="10" max="10" width="22.85546875" style="3" customWidth="1"/>
    <col min="11" max="11" width="17.140625" style="3" customWidth="1"/>
    <col min="12" max="12" width="14.28515625" style="3" hidden="1" customWidth="1"/>
    <col min="13" max="13" width="16.5703125" style="3" customWidth="1"/>
    <col min="14" max="14" width="12.85546875" style="3" customWidth="1"/>
    <col min="15" max="15" width="26" style="3" customWidth="1"/>
    <col min="16" max="16" width="34.85546875" style="3" customWidth="1"/>
    <col min="17" max="17" width="24" style="3" customWidth="1"/>
    <col min="18" max="18" width="32.5703125" style="3" customWidth="1"/>
    <col min="19" max="19" width="35" style="3" customWidth="1"/>
    <col min="20" max="20" width="44.5703125" style="3" customWidth="1"/>
    <col min="21" max="21" width="30.7109375" style="3" customWidth="1"/>
    <col min="22" max="22" width="35.28515625" style="3" customWidth="1"/>
    <col min="23" max="23" width="74.42578125" style="3" customWidth="1"/>
    <col min="24" max="28" width="15.7109375" style="2" customWidth="1"/>
    <col min="29" max="29" width="21.5703125" style="2" customWidth="1"/>
    <col min="30" max="37" width="15.7109375" style="2" customWidth="1"/>
    <col min="38" max="44" width="15.7109375" style="3" customWidth="1"/>
    <col min="45" max="45" width="41" style="4" customWidth="1"/>
    <col min="46" max="46" width="17" style="3" customWidth="1"/>
    <col min="47" max="47" width="13.85546875" style="3" customWidth="1"/>
    <col min="48" max="48" width="62" style="1" customWidth="1"/>
    <col min="49" max="49" width="30.7109375" style="1" customWidth="1"/>
    <col min="50" max="50" width="39.5703125" style="1" customWidth="1"/>
    <col min="51" max="51" width="29.42578125" style="1" customWidth="1"/>
    <col min="52" max="52" width="32.85546875" style="1" customWidth="1"/>
    <col min="53" max="53" width="22.140625" style="1" customWidth="1"/>
    <col min="54" max="98" width="11.42578125" style="1"/>
    <col min="99" max="16384" width="11.42578125" style="3"/>
  </cols>
  <sheetData>
    <row r="1" spans="1:56" ht="13.5" thickBot="1" x14ac:dyDescent="0.25">
      <c r="B1" s="1"/>
      <c r="C1" s="1"/>
      <c r="D1" s="1"/>
      <c r="E1" s="1"/>
      <c r="F1" s="1"/>
      <c r="G1" s="1"/>
      <c r="I1" s="1"/>
      <c r="J1" s="1"/>
      <c r="K1" s="1"/>
      <c r="L1" s="1"/>
      <c r="M1" s="1"/>
      <c r="N1" s="1"/>
      <c r="O1" s="1"/>
      <c r="P1" s="1"/>
      <c r="Q1" s="1"/>
      <c r="R1" s="1"/>
      <c r="S1" s="1"/>
      <c r="T1" s="1"/>
      <c r="U1" s="1"/>
      <c r="V1" s="1"/>
      <c r="W1" s="1"/>
      <c r="X1" s="11"/>
      <c r="Y1" s="11"/>
      <c r="Z1" s="11"/>
      <c r="AA1" s="11"/>
      <c r="AB1" s="11"/>
      <c r="AC1" s="11"/>
      <c r="AD1" s="11"/>
      <c r="AE1" s="11"/>
      <c r="AF1" s="11"/>
      <c r="AG1" s="11"/>
      <c r="AH1" s="11"/>
      <c r="AI1" s="11"/>
      <c r="AJ1" s="11"/>
      <c r="AK1" s="11"/>
      <c r="AL1" s="1"/>
      <c r="AM1" s="1"/>
      <c r="AN1" s="1"/>
      <c r="AO1" s="1"/>
      <c r="AP1" s="1"/>
      <c r="AQ1" s="1"/>
      <c r="AR1" s="1"/>
      <c r="AS1" s="12"/>
      <c r="AT1" s="1"/>
      <c r="AU1" s="1"/>
    </row>
    <row r="2" spans="1:56" ht="31.7" customHeight="1" thickBot="1" x14ac:dyDescent="0.45">
      <c r="B2" s="161" t="s">
        <v>234</v>
      </c>
      <c r="C2" s="161"/>
      <c r="D2" s="161"/>
      <c r="E2" s="161"/>
      <c r="F2" s="1"/>
      <c r="G2" s="1"/>
      <c r="I2" s="1"/>
      <c r="J2" s="1"/>
      <c r="K2" s="1"/>
      <c r="L2" s="1"/>
      <c r="M2" s="1"/>
      <c r="N2" s="1"/>
      <c r="O2" s="1"/>
      <c r="P2" s="1"/>
      <c r="Q2" s="1"/>
      <c r="R2" s="1"/>
      <c r="S2" s="1"/>
      <c r="T2" s="1"/>
      <c r="U2" s="1"/>
      <c r="V2" s="1"/>
      <c r="W2" s="1"/>
      <c r="X2" s="11"/>
      <c r="Y2" s="11"/>
      <c r="Z2" s="11"/>
      <c r="AA2" s="11"/>
      <c r="AB2" s="11"/>
      <c r="AC2" s="11"/>
      <c r="AD2" s="11"/>
      <c r="AE2" s="11"/>
      <c r="AF2" s="11"/>
      <c r="AG2" s="11"/>
      <c r="AH2" s="11"/>
      <c r="AI2" s="11"/>
      <c r="AJ2" s="11"/>
      <c r="AK2" s="11"/>
      <c r="AL2" s="1"/>
      <c r="AM2" s="1"/>
      <c r="AN2" s="1"/>
      <c r="AO2" s="1"/>
      <c r="AP2" s="1"/>
      <c r="AQ2" s="1"/>
      <c r="AR2" s="1"/>
      <c r="AS2" s="12"/>
      <c r="AT2" s="1"/>
      <c r="AU2" s="1"/>
      <c r="AY2" s="99" t="s">
        <v>239</v>
      </c>
      <c r="AZ2" s="100"/>
      <c r="BA2" s="101"/>
    </row>
    <row r="3" spans="1:56" ht="47.25" customHeight="1" thickBot="1" x14ac:dyDescent="0.55000000000000004">
      <c r="B3" s="14"/>
      <c r="C3" s="1"/>
      <c r="D3" s="1"/>
      <c r="E3" s="1"/>
      <c r="F3" s="1"/>
      <c r="G3" s="162"/>
      <c r="H3" s="162"/>
      <c r="I3" s="162"/>
      <c r="J3" s="1"/>
      <c r="K3" s="1"/>
      <c r="L3" s="1"/>
      <c r="M3" s="1"/>
      <c r="N3" s="1"/>
      <c r="O3" s="1"/>
      <c r="P3" s="1"/>
      <c r="Q3" s="1"/>
      <c r="R3" s="1"/>
      <c r="S3" s="1"/>
      <c r="T3" s="1"/>
      <c r="U3" s="1"/>
      <c r="V3" s="97" t="s">
        <v>236</v>
      </c>
      <c r="W3" s="98"/>
      <c r="X3" s="11"/>
      <c r="Y3" s="11"/>
      <c r="Z3" s="11"/>
      <c r="AA3" s="11"/>
      <c r="AB3" s="11"/>
      <c r="AC3" s="11"/>
      <c r="AD3" s="11"/>
      <c r="AE3" s="11"/>
      <c r="AF3" s="11"/>
      <c r="AG3" s="11"/>
      <c r="AH3" s="11"/>
      <c r="AI3" s="11"/>
      <c r="AJ3" s="11"/>
      <c r="AK3" s="11"/>
      <c r="AL3" s="1"/>
      <c r="AM3" s="1"/>
      <c r="AN3" s="1"/>
      <c r="AO3" s="1"/>
      <c r="AP3" s="1"/>
      <c r="AQ3" s="1"/>
      <c r="AR3" s="1"/>
      <c r="AS3" s="12"/>
      <c r="AT3" s="1"/>
      <c r="AU3" s="1"/>
      <c r="AY3" s="102"/>
      <c r="AZ3" s="103"/>
      <c r="BA3" s="104"/>
    </row>
    <row r="4" spans="1:56" s="9" customFormat="1" ht="120" customHeight="1" thickTop="1" thickBot="1" x14ac:dyDescent="0.25">
      <c r="B4" s="69" t="s">
        <v>22</v>
      </c>
      <c r="C4" s="70" t="s">
        <v>23</v>
      </c>
      <c r="D4" s="70" t="s">
        <v>24</v>
      </c>
      <c r="E4" s="70" t="s">
        <v>25</v>
      </c>
      <c r="F4" s="70" t="s">
        <v>26</v>
      </c>
      <c r="G4" s="71" t="s">
        <v>225</v>
      </c>
      <c r="H4" s="71" t="s">
        <v>226</v>
      </c>
      <c r="I4" s="71" t="s">
        <v>227</v>
      </c>
      <c r="J4" s="72" t="s">
        <v>27</v>
      </c>
      <c r="K4" s="73" t="s">
        <v>28</v>
      </c>
      <c r="L4" s="74" t="s">
        <v>29</v>
      </c>
      <c r="M4" s="70" t="s">
        <v>30</v>
      </c>
      <c r="N4" s="70" t="s">
        <v>31</v>
      </c>
      <c r="O4" s="70" t="s">
        <v>32</v>
      </c>
      <c r="P4" s="70" t="s">
        <v>33</v>
      </c>
      <c r="Q4" s="75" t="s">
        <v>34</v>
      </c>
      <c r="R4" s="72" t="s">
        <v>228</v>
      </c>
      <c r="S4" s="72" t="s">
        <v>229</v>
      </c>
      <c r="T4" s="76" t="s">
        <v>230</v>
      </c>
      <c r="U4" s="76" t="s">
        <v>35</v>
      </c>
      <c r="V4" s="96" t="s">
        <v>237</v>
      </c>
      <c r="W4" s="96" t="s">
        <v>238</v>
      </c>
      <c r="X4" s="70" t="s">
        <v>36</v>
      </c>
      <c r="Y4" s="70" t="s">
        <v>37</v>
      </c>
      <c r="Z4" s="70" t="s">
        <v>38</v>
      </c>
      <c r="AA4" s="70" t="s">
        <v>39</v>
      </c>
      <c r="AB4" s="70" t="s">
        <v>40</v>
      </c>
      <c r="AC4" s="70" t="s">
        <v>41</v>
      </c>
      <c r="AD4" s="70" t="s">
        <v>42</v>
      </c>
      <c r="AE4" s="70" t="s">
        <v>43</v>
      </c>
      <c r="AF4" s="70" t="s">
        <v>44</v>
      </c>
      <c r="AG4" s="70" t="s">
        <v>45</v>
      </c>
      <c r="AH4" s="70" t="s">
        <v>46</v>
      </c>
      <c r="AI4" s="70" t="s">
        <v>47</v>
      </c>
      <c r="AJ4" s="70" t="s">
        <v>48</v>
      </c>
      <c r="AK4" s="70" t="s">
        <v>49</v>
      </c>
      <c r="AL4" s="70" t="s">
        <v>50</v>
      </c>
      <c r="AM4" s="70" t="s">
        <v>51</v>
      </c>
      <c r="AN4" s="70" t="s">
        <v>52</v>
      </c>
      <c r="AO4" s="70" t="s">
        <v>53</v>
      </c>
      <c r="AP4" s="70" t="s">
        <v>54</v>
      </c>
      <c r="AQ4" s="70" t="s">
        <v>55</v>
      </c>
      <c r="AR4" s="70" t="s">
        <v>56</v>
      </c>
      <c r="AS4" s="77" t="s">
        <v>57</v>
      </c>
      <c r="AT4" s="70" t="s">
        <v>58</v>
      </c>
      <c r="AU4" s="70" t="s">
        <v>59</v>
      </c>
      <c r="AV4" s="86" t="s">
        <v>60</v>
      </c>
      <c r="AW4" s="87" t="s">
        <v>61</v>
      </c>
      <c r="AX4" s="85" t="s">
        <v>62</v>
      </c>
      <c r="AY4" s="110" t="s">
        <v>240</v>
      </c>
      <c r="AZ4" s="110"/>
      <c r="BA4" s="67" t="s">
        <v>241</v>
      </c>
    </row>
    <row r="5" spans="1:56" s="13" customFormat="1" ht="409.15" customHeight="1" thickTop="1" thickBot="1" x14ac:dyDescent="0.3">
      <c r="A5" s="17">
        <v>1</v>
      </c>
      <c r="B5" s="78" t="s">
        <v>63</v>
      </c>
      <c r="C5" s="51" t="s">
        <v>64</v>
      </c>
      <c r="D5" s="51" t="s">
        <v>65</v>
      </c>
      <c r="E5" s="52" t="s">
        <v>66</v>
      </c>
      <c r="F5" s="36" t="s">
        <v>67</v>
      </c>
      <c r="G5" s="36" t="s">
        <v>68</v>
      </c>
      <c r="H5" s="47" t="s">
        <v>242</v>
      </c>
      <c r="I5" s="165" t="s">
        <v>69</v>
      </c>
      <c r="J5" s="53" t="s">
        <v>70</v>
      </c>
      <c r="K5" s="54" t="str">
        <f>IF(L5&lt;6,"Moderado (3)",IF(L5&lt;12,"Mayor (4)","Catastrófico (5)"))</f>
        <v>Mayor (4)</v>
      </c>
      <c r="L5" s="55">
        <f>COUNTIF('Criterios impacto 1'!H2:H20,"SI")</f>
        <v>7</v>
      </c>
      <c r="M5" s="56" t="str">
        <f>VLOOKUP(CONCATENATE(J5,K5),Parámetros!$A$56:$B$80,2,FALSE)</f>
        <v>Extremo (12)</v>
      </c>
      <c r="N5" s="57" t="s">
        <v>71</v>
      </c>
      <c r="O5" s="57" t="s">
        <v>72</v>
      </c>
      <c r="P5" s="58" t="s">
        <v>73</v>
      </c>
      <c r="Q5" s="59" t="s">
        <v>74</v>
      </c>
      <c r="R5" s="60" t="s">
        <v>75</v>
      </c>
      <c r="S5" s="60" t="s">
        <v>76</v>
      </c>
      <c r="T5" s="60" t="s">
        <v>77</v>
      </c>
      <c r="U5" s="60" t="s">
        <v>78</v>
      </c>
      <c r="V5" s="92" t="s">
        <v>253</v>
      </c>
      <c r="W5" s="61" t="s">
        <v>269</v>
      </c>
      <c r="X5" s="62">
        <v>15</v>
      </c>
      <c r="Y5" s="62">
        <v>15</v>
      </c>
      <c r="Z5" s="62">
        <v>15</v>
      </c>
      <c r="AA5" s="62">
        <v>15</v>
      </c>
      <c r="AB5" s="62">
        <v>15</v>
      </c>
      <c r="AC5" s="62">
        <v>15</v>
      </c>
      <c r="AD5" s="62">
        <v>10</v>
      </c>
      <c r="AE5" s="62">
        <f t="shared" ref="AE5:AE10" si="0">SUM(X5:AD5)</f>
        <v>100</v>
      </c>
      <c r="AF5" s="62" t="str">
        <f t="shared" ref="AF5" si="1">_xlfn.IFS(AE5&lt;=85,"Débil",AE5&gt;=96,"Fuerte",AE5&gt;=86,"Moderado")</f>
        <v>Fuerte</v>
      </c>
      <c r="AG5" s="62" t="s">
        <v>79</v>
      </c>
      <c r="AH5" s="62" t="str">
        <f>VLOOKUP(CONCATENATE(AF5,AG5),Parámetros!$A$2:$B$10,2,FALSE)</f>
        <v>Fuerte</v>
      </c>
      <c r="AI5" s="62">
        <f t="shared" ref="AI5:AI10" si="2">_xlfn.IFS(AH5="Fuerte",100,AH5="Moderado",50,AH5="Débil",0)</f>
        <v>100</v>
      </c>
      <c r="AJ5" s="60" t="str">
        <f>_xlfn.IFS(AVERAGE(AI5:AI5)=100,"Fuerte",AVERAGE(AI5:AI5)&lt;50,"Débil",AVERAGE(AI5:AI5)&gt;=50,"Moderado")</f>
        <v>Fuerte</v>
      </c>
      <c r="AK5" s="60" t="s">
        <v>80</v>
      </c>
      <c r="AL5" s="60" t="s">
        <v>81</v>
      </c>
      <c r="AM5" s="62">
        <f>VLOOKUP(CONCATENATE(AJ5,AK5,AL5),Parámetros!$A$13:$B$24,2,FALSE)</f>
        <v>2</v>
      </c>
      <c r="AN5" s="62">
        <f>VLOOKUP(CONCATENATE(AJ5,AK5,AL5),Parámetros!$A$27:$B$38,2,FALSE)</f>
        <v>0</v>
      </c>
      <c r="AO5" s="63" t="s">
        <v>82</v>
      </c>
      <c r="AP5" s="63" t="s">
        <v>83</v>
      </c>
      <c r="AQ5" s="64" t="str">
        <f>VLOOKUP(CONCATENATE(AO5,AP5),Parámetros!$A$56:$B$80,2,FALSE)</f>
        <v>Alto (8)</v>
      </c>
      <c r="AR5" s="62" t="s">
        <v>84</v>
      </c>
      <c r="AS5" s="65" t="s">
        <v>85</v>
      </c>
      <c r="AT5" s="60" t="s">
        <v>72</v>
      </c>
      <c r="AU5" s="66" t="s">
        <v>235</v>
      </c>
      <c r="AV5" s="82" t="s">
        <v>86</v>
      </c>
      <c r="AW5" s="83" t="s">
        <v>87</v>
      </c>
      <c r="AX5" s="81" t="s">
        <v>88</v>
      </c>
      <c r="AY5" s="93" t="s">
        <v>256</v>
      </c>
      <c r="AZ5" s="107" t="s">
        <v>265</v>
      </c>
      <c r="BA5" s="68" t="s">
        <v>243</v>
      </c>
      <c r="BB5" s="9"/>
      <c r="BC5" s="9"/>
      <c r="BD5" s="9"/>
    </row>
    <row r="6" spans="1:56" s="13" customFormat="1" ht="195" customHeight="1" thickTop="1" x14ac:dyDescent="0.25">
      <c r="A6" s="133">
        <v>2</v>
      </c>
      <c r="B6" s="163" t="s">
        <v>63</v>
      </c>
      <c r="C6" s="139" t="s">
        <v>64</v>
      </c>
      <c r="D6" s="139" t="s">
        <v>65</v>
      </c>
      <c r="E6" s="137" t="s">
        <v>66</v>
      </c>
      <c r="F6" s="116" t="s">
        <v>67</v>
      </c>
      <c r="G6" s="116" t="s">
        <v>89</v>
      </c>
      <c r="H6" s="168" t="s">
        <v>231</v>
      </c>
      <c r="I6" s="131"/>
      <c r="J6" s="166" t="s">
        <v>90</v>
      </c>
      <c r="K6" s="118" t="str">
        <f>IF(L6&lt;6,"Moderado (3)",IF(L6&lt;12,"Mayor (4)","Catastrófico (5)"))</f>
        <v>Mayor (4)</v>
      </c>
      <c r="L6" s="145">
        <f>COUNTIF('Criterios impacto 2'!H2:H20,"SI")</f>
        <v>7</v>
      </c>
      <c r="M6" s="135" t="str">
        <f>VLOOKUP(CONCATENATE(J6,K6),Parámetros!$A$56:$B$80,2,FALSE)</f>
        <v>Extremo (16)</v>
      </c>
      <c r="N6" s="26" t="s">
        <v>71</v>
      </c>
      <c r="O6" s="26" t="s">
        <v>91</v>
      </c>
      <c r="P6" s="26" t="s">
        <v>92</v>
      </c>
      <c r="Q6" s="48" t="s">
        <v>74</v>
      </c>
      <c r="R6" s="48" t="s">
        <v>252</v>
      </c>
      <c r="S6" s="48" t="s">
        <v>93</v>
      </c>
      <c r="T6" s="48" t="s">
        <v>94</v>
      </c>
      <c r="U6" s="48" t="s">
        <v>95</v>
      </c>
      <c r="V6" s="88" t="s">
        <v>254</v>
      </c>
      <c r="W6" s="49" t="s">
        <v>257</v>
      </c>
      <c r="X6" s="21" t="s">
        <v>244</v>
      </c>
      <c r="Y6" s="21">
        <v>15</v>
      </c>
      <c r="Z6" s="21">
        <v>15</v>
      </c>
      <c r="AA6" s="21">
        <v>15</v>
      </c>
      <c r="AB6" s="21">
        <v>15</v>
      </c>
      <c r="AC6" s="21">
        <v>15</v>
      </c>
      <c r="AD6" s="21">
        <v>10</v>
      </c>
      <c r="AE6" s="21">
        <f t="shared" si="0"/>
        <v>85</v>
      </c>
      <c r="AF6" s="21" t="str">
        <f t="shared" ref="AF6:AF10" si="3">_xlfn.IFS(AE6&lt;=85,"Débil",AE6&gt;=96,"Fuerte",AE6&gt;=86,"Moderado")</f>
        <v>Débil</v>
      </c>
      <c r="AG6" s="21" t="s">
        <v>79</v>
      </c>
      <c r="AH6" s="21" t="str">
        <f>VLOOKUP(CONCATENATE(AF6,AG6),Parámetros!$A$2:$B$10,2,FALSE)</f>
        <v>Débil</v>
      </c>
      <c r="AI6" s="21">
        <f t="shared" si="2"/>
        <v>0</v>
      </c>
      <c r="AJ6" s="48" t="str">
        <f>_xlfn.IFS(AVERAGE(AI6)=100,"Fuerte",AVERAGE(AI6)&lt;50,"Débil",AVERAGE(AI6)&gt;=50,"Moderado")</f>
        <v>Débil</v>
      </c>
      <c r="AK6" s="48" t="s">
        <v>80</v>
      </c>
      <c r="AL6" s="48" t="s">
        <v>81</v>
      </c>
      <c r="AM6" s="48">
        <v>2</v>
      </c>
      <c r="AN6" s="48">
        <v>0</v>
      </c>
      <c r="AO6" s="147" t="s">
        <v>82</v>
      </c>
      <c r="AP6" s="147" t="s">
        <v>83</v>
      </c>
      <c r="AQ6" s="149" t="str">
        <f>VLOOKUP(CONCATENATE(AO6,AP6),Parámetros!$A$56:$B$80,2,FALSE)</f>
        <v>Alto (8)</v>
      </c>
      <c r="AR6" s="159" t="s">
        <v>84</v>
      </c>
      <c r="AS6" s="157" t="s">
        <v>96</v>
      </c>
      <c r="AT6" s="160" t="s">
        <v>72</v>
      </c>
      <c r="AU6" s="153" t="s">
        <v>235</v>
      </c>
      <c r="AV6" s="150" t="s">
        <v>97</v>
      </c>
      <c r="AW6" s="151" t="s">
        <v>98</v>
      </c>
      <c r="AX6" s="114" t="s">
        <v>88</v>
      </c>
      <c r="AY6" s="113" t="s">
        <v>266</v>
      </c>
      <c r="AZ6" s="108"/>
      <c r="BA6" s="111" t="s">
        <v>243</v>
      </c>
      <c r="BB6" s="9"/>
      <c r="BC6" s="9"/>
      <c r="BD6" s="9"/>
    </row>
    <row r="7" spans="1:56" s="13" customFormat="1" ht="206.85" customHeight="1" thickBot="1" x14ac:dyDescent="0.3">
      <c r="A7" s="134"/>
      <c r="B7" s="164"/>
      <c r="C7" s="140"/>
      <c r="D7" s="140"/>
      <c r="E7" s="138"/>
      <c r="F7" s="117"/>
      <c r="G7" s="117"/>
      <c r="H7" s="169"/>
      <c r="I7" s="132"/>
      <c r="J7" s="167"/>
      <c r="K7" s="119"/>
      <c r="L7" s="146"/>
      <c r="M7" s="136"/>
      <c r="N7" s="31" t="s">
        <v>99</v>
      </c>
      <c r="O7" s="31" t="s">
        <v>100</v>
      </c>
      <c r="P7" s="31" t="s">
        <v>101</v>
      </c>
      <c r="Q7" s="31" t="s">
        <v>74</v>
      </c>
      <c r="R7" s="31" t="s">
        <v>102</v>
      </c>
      <c r="S7" s="31" t="s">
        <v>103</v>
      </c>
      <c r="T7" s="31" t="s">
        <v>104</v>
      </c>
      <c r="U7" s="31" t="s">
        <v>105</v>
      </c>
      <c r="V7" s="89" t="s">
        <v>258</v>
      </c>
      <c r="W7" s="32" t="s">
        <v>267</v>
      </c>
      <c r="X7" s="24">
        <v>15</v>
      </c>
      <c r="Y7" s="24">
        <v>15</v>
      </c>
      <c r="Z7" s="24">
        <v>15</v>
      </c>
      <c r="AA7" s="24">
        <v>15</v>
      </c>
      <c r="AB7" s="24">
        <v>15</v>
      </c>
      <c r="AC7" s="24">
        <v>15</v>
      </c>
      <c r="AD7" s="24">
        <v>10</v>
      </c>
      <c r="AE7" s="24">
        <f>SUM(X7:AD7)</f>
        <v>100</v>
      </c>
      <c r="AF7" s="24" t="s">
        <v>79</v>
      </c>
      <c r="AG7" s="24" t="s">
        <v>79</v>
      </c>
      <c r="AH7" s="24" t="s">
        <v>106</v>
      </c>
      <c r="AI7" s="24">
        <v>100</v>
      </c>
      <c r="AJ7" s="31" t="s">
        <v>79</v>
      </c>
      <c r="AK7" s="31" t="s">
        <v>80</v>
      </c>
      <c r="AL7" s="31" t="s">
        <v>81</v>
      </c>
      <c r="AM7" s="31">
        <v>2</v>
      </c>
      <c r="AN7" s="31">
        <v>0</v>
      </c>
      <c r="AO7" s="148"/>
      <c r="AP7" s="148"/>
      <c r="AQ7" s="129"/>
      <c r="AR7" s="140"/>
      <c r="AS7" s="158"/>
      <c r="AT7" s="117"/>
      <c r="AU7" s="154"/>
      <c r="AV7" s="144"/>
      <c r="AW7" s="152"/>
      <c r="AX7" s="115"/>
      <c r="AY7" s="113"/>
      <c r="AZ7" s="108"/>
      <c r="BA7" s="112"/>
      <c r="BB7" s="9"/>
      <c r="BC7" s="9"/>
      <c r="BD7" s="9"/>
    </row>
    <row r="8" spans="1:56" s="13" customFormat="1" ht="164.25" customHeight="1" thickTop="1" thickBot="1" x14ac:dyDescent="0.3">
      <c r="A8" s="17">
        <v>3</v>
      </c>
      <c r="B8" s="79" t="s">
        <v>63</v>
      </c>
      <c r="C8" s="18" t="s">
        <v>64</v>
      </c>
      <c r="D8" s="18" t="s">
        <v>65</v>
      </c>
      <c r="E8" s="19" t="s">
        <v>66</v>
      </c>
      <c r="F8" s="20" t="s">
        <v>67</v>
      </c>
      <c r="G8" s="20" t="s">
        <v>107</v>
      </c>
      <c r="H8" s="25" t="s">
        <v>232</v>
      </c>
      <c r="I8" s="35" t="s">
        <v>246</v>
      </c>
      <c r="J8" s="36" t="s">
        <v>90</v>
      </c>
      <c r="K8" s="37" t="str">
        <f>IF(L8&lt;6,"Moderado (3)",IF(L8&lt;12,"Mayor (4)","Catastrófico (5)"))</f>
        <v>Mayor (4)</v>
      </c>
      <c r="L8" s="38">
        <f>COUNTIF('Criterios impacto 3'!H2:H20,"SI")</f>
        <v>7</v>
      </c>
      <c r="M8" s="39" t="str">
        <f>VLOOKUP(CONCATENATE(J8,K8),Parámetros!$A$56:$B$80,2,FALSE)</f>
        <v>Extremo (16)</v>
      </c>
      <c r="N8" s="40" t="s">
        <v>71</v>
      </c>
      <c r="O8" s="40" t="s">
        <v>72</v>
      </c>
      <c r="P8" s="40" t="s">
        <v>101</v>
      </c>
      <c r="Q8" s="40" t="s">
        <v>74</v>
      </c>
      <c r="R8" s="40" t="s">
        <v>108</v>
      </c>
      <c r="S8" s="40" t="s">
        <v>247</v>
      </c>
      <c r="T8" s="40" t="s">
        <v>109</v>
      </c>
      <c r="U8" s="40" t="s">
        <v>110</v>
      </c>
      <c r="V8" s="90" t="s">
        <v>245</v>
      </c>
      <c r="W8" s="41" t="s">
        <v>259</v>
      </c>
      <c r="X8" s="42">
        <v>15</v>
      </c>
      <c r="Y8" s="42">
        <v>15</v>
      </c>
      <c r="Z8" s="42">
        <v>15</v>
      </c>
      <c r="AA8" s="42">
        <v>15</v>
      </c>
      <c r="AB8" s="42">
        <v>15</v>
      </c>
      <c r="AC8" s="42">
        <v>15</v>
      </c>
      <c r="AD8" s="42">
        <v>10</v>
      </c>
      <c r="AE8" s="42">
        <f t="shared" si="0"/>
        <v>100</v>
      </c>
      <c r="AF8" s="42" t="str">
        <f t="shared" si="3"/>
        <v>Fuerte</v>
      </c>
      <c r="AG8" s="42" t="s">
        <v>79</v>
      </c>
      <c r="AH8" s="42" t="str">
        <f>VLOOKUP(CONCATENATE(AF8,AG8),Parámetros!$A$2:$B$10,2,FALSE)</f>
        <v>Fuerte</v>
      </c>
      <c r="AI8" s="42">
        <f t="shared" si="2"/>
        <v>100</v>
      </c>
      <c r="AJ8" s="40" t="str">
        <f>_xlfn.IFS(AVERAGE(AI8)=100,"Fuerte",AVERAGE(AI8)&lt;50,"Débil",AVERAGE(AI8)&gt;=50,"Moderado")</f>
        <v>Fuerte</v>
      </c>
      <c r="AK8" s="40" t="s">
        <v>80</v>
      </c>
      <c r="AL8" s="40" t="s">
        <v>81</v>
      </c>
      <c r="AM8" s="42">
        <v>2</v>
      </c>
      <c r="AN8" s="42">
        <f>VLOOKUP(CONCATENATE(AJ5,AK8,AL8),Parámetros!$A$27:$B$38,2,FALSE)</f>
        <v>0</v>
      </c>
      <c r="AO8" s="43" t="s">
        <v>82</v>
      </c>
      <c r="AP8" s="43" t="s">
        <v>83</v>
      </c>
      <c r="AQ8" s="44" t="str">
        <f>VLOOKUP(CONCATENATE(AO8,AP8),Parámetros!$A$56:$B$80,2,FALSE)</f>
        <v>Alto (8)</v>
      </c>
      <c r="AR8" s="42" t="s">
        <v>84</v>
      </c>
      <c r="AS8" s="45" t="s">
        <v>111</v>
      </c>
      <c r="AT8" s="40" t="s">
        <v>72</v>
      </c>
      <c r="AU8" s="46" t="s">
        <v>235</v>
      </c>
      <c r="AV8" s="47" t="s">
        <v>248</v>
      </c>
      <c r="AW8" s="130" t="s">
        <v>112</v>
      </c>
      <c r="AX8" s="80" t="s">
        <v>88</v>
      </c>
      <c r="AY8" s="94" t="s">
        <v>260</v>
      </c>
      <c r="AZ8" s="108"/>
      <c r="BA8" s="84" t="s">
        <v>243</v>
      </c>
      <c r="BB8" s="9"/>
      <c r="BC8" s="9"/>
      <c r="BD8" s="9"/>
    </row>
    <row r="9" spans="1:56" s="13" customFormat="1" ht="122.25" customHeight="1" thickTop="1" x14ac:dyDescent="0.2">
      <c r="A9" s="133">
        <v>4</v>
      </c>
      <c r="B9" s="141" t="s">
        <v>63</v>
      </c>
      <c r="C9" s="139" t="s">
        <v>64</v>
      </c>
      <c r="D9" s="139" t="s">
        <v>65</v>
      </c>
      <c r="E9" s="137" t="s">
        <v>66</v>
      </c>
      <c r="F9" s="116" t="s">
        <v>67</v>
      </c>
      <c r="G9" s="143" t="s">
        <v>107</v>
      </c>
      <c r="H9" s="122" t="s">
        <v>233</v>
      </c>
      <c r="I9" s="120" t="s">
        <v>249</v>
      </c>
      <c r="J9" s="116" t="s">
        <v>113</v>
      </c>
      <c r="K9" s="118" t="str">
        <f>IF(L9&lt;6,"Moderado (3)",IF(L9&lt;12,"Mayor (4)","Catastrófico (5)"))</f>
        <v>Mayor (4)</v>
      </c>
      <c r="L9" s="145">
        <f>COUNTIF('Criterios impacto 4'!H2:H20,"SI")</f>
        <v>11</v>
      </c>
      <c r="M9" s="135" t="str">
        <f>VLOOKUP(CONCATENATE(J9,K9),Parámetros!$A$56:$B$80,2,FALSE)</f>
        <v>Extremo (20)</v>
      </c>
      <c r="N9" s="26" t="s">
        <v>71</v>
      </c>
      <c r="O9" s="26" t="s">
        <v>72</v>
      </c>
      <c r="P9" s="26" t="s">
        <v>114</v>
      </c>
      <c r="Q9" s="26" t="s">
        <v>115</v>
      </c>
      <c r="R9" s="26" t="s">
        <v>116</v>
      </c>
      <c r="S9" s="26" t="s">
        <v>117</v>
      </c>
      <c r="T9" s="26" t="s">
        <v>118</v>
      </c>
      <c r="U9" s="26" t="s">
        <v>119</v>
      </c>
      <c r="V9" s="91" t="s">
        <v>261</v>
      </c>
      <c r="W9" s="27" t="s">
        <v>268</v>
      </c>
      <c r="X9" s="23">
        <v>15</v>
      </c>
      <c r="Y9" s="23">
        <v>15</v>
      </c>
      <c r="Z9" s="23">
        <v>15</v>
      </c>
      <c r="AA9" s="23">
        <v>15</v>
      </c>
      <c r="AB9" s="23">
        <v>15</v>
      </c>
      <c r="AC9" s="23">
        <v>15</v>
      </c>
      <c r="AD9" s="23">
        <v>10</v>
      </c>
      <c r="AE9" s="23">
        <f t="shared" si="0"/>
        <v>100</v>
      </c>
      <c r="AF9" s="23" t="str">
        <f t="shared" si="3"/>
        <v>Fuerte</v>
      </c>
      <c r="AG9" s="23" t="s">
        <v>79</v>
      </c>
      <c r="AH9" s="23" t="str">
        <f>VLOOKUP(CONCATENATE(AF9,AG9),Parámetros!$A$2:$B$10,2,FALSE)</f>
        <v>Fuerte</v>
      </c>
      <c r="AI9" s="23">
        <f t="shared" si="2"/>
        <v>100</v>
      </c>
      <c r="AJ9" s="124" t="str">
        <f>_xlfn.IFS(AVERAGE(AI9:AI10)=100,"Fuerte",AVERAGE(AI9:AI10)&lt;50,"Débil",AVERAGE(AI9:AI10)&gt;=50,"Moderado")</f>
        <v>Fuerte</v>
      </c>
      <c r="AK9" s="26" t="s">
        <v>80</v>
      </c>
      <c r="AL9" s="26" t="s">
        <v>81</v>
      </c>
      <c r="AM9" s="23">
        <v>2</v>
      </c>
      <c r="AN9" s="23">
        <v>0</v>
      </c>
      <c r="AO9" s="126" t="s">
        <v>70</v>
      </c>
      <c r="AP9" s="126" t="s">
        <v>83</v>
      </c>
      <c r="AQ9" s="128" t="str">
        <f>VLOOKUP(CONCATENATE(AO9,AP9),Parámetros!$A$56:$B$80,2,FALSE)</f>
        <v>Extremo (12)</v>
      </c>
      <c r="AR9" s="155" t="s">
        <v>84</v>
      </c>
      <c r="AS9" s="28" t="s">
        <v>120</v>
      </c>
      <c r="AT9" s="26">
        <v>0</v>
      </c>
      <c r="AU9" s="29" t="s">
        <v>235</v>
      </c>
      <c r="AV9" s="30" t="s">
        <v>121</v>
      </c>
      <c r="AW9" s="131"/>
      <c r="AX9" s="114" t="s">
        <v>88</v>
      </c>
      <c r="AY9" s="94" t="s">
        <v>263</v>
      </c>
      <c r="AZ9" s="108"/>
      <c r="BA9" s="105" t="s">
        <v>243</v>
      </c>
      <c r="BB9" s="9"/>
      <c r="BC9" s="9"/>
      <c r="BD9" s="9"/>
    </row>
    <row r="10" spans="1:56" s="13" customFormat="1" ht="153.94999999999999" customHeight="1" thickBot="1" x14ac:dyDescent="0.3">
      <c r="A10" s="134"/>
      <c r="B10" s="142"/>
      <c r="C10" s="140"/>
      <c r="D10" s="140"/>
      <c r="E10" s="138"/>
      <c r="F10" s="117"/>
      <c r="G10" s="144"/>
      <c r="H10" s="123"/>
      <c r="I10" s="121"/>
      <c r="J10" s="117"/>
      <c r="K10" s="119"/>
      <c r="L10" s="146"/>
      <c r="M10" s="136"/>
      <c r="N10" s="31" t="s">
        <v>99</v>
      </c>
      <c r="O10" s="31" t="s">
        <v>72</v>
      </c>
      <c r="P10" s="31" t="s">
        <v>101</v>
      </c>
      <c r="Q10" s="31" t="s">
        <v>122</v>
      </c>
      <c r="R10" s="31" t="s">
        <v>123</v>
      </c>
      <c r="S10" s="31" t="s">
        <v>250</v>
      </c>
      <c r="T10" s="31" t="s">
        <v>124</v>
      </c>
      <c r="U10" s="31" t="s">
        <v>125</v>
      </c>
      <c r="V10" s="89" t="s">
        <v>255</v>
      </c>
      <c r="W10" s="32" t="s">
        <v>262</v>
      </c>
      <c r="X10" s="24">
        <v>15</v>
      </c>
      <c r="Y10" s="24">
        <v>15</v>
      </c>
      <c r="Z10" s="24">
        <v>15</v>
      </c>
      <c r="AA10" s="24">
        <v>15</v>
      </c>
      <c r="AB10" s="24">
        <v>15</v>
      </c>
      <c r="AC10" s="24">
        <v>15</v>
      </c>
      <c r="AD10" s="24">
        <v>10</v>
      </c>
      <c r="AE10" s="24">
        <f t="shared" si="0"/>
        <v>100</v>
      </c>
      <c r="AF10" s="24" t="str">
        <f t="shared" si="3"/>
        <v>Fuerte</v>
      </c>
      <c r="AG10" s="24" t="s">
        <v>79</v>
      </c>
      <c r="AH10" s="24" t="str">
        <f>VLOOKUP(CONCATENATE(AF10,AG10),Parámetros!$A$2:$B$10,2,FALSE)</f>
        <v>Fuerte</v>
      </c>
      <c r="AI10" s="24">
        <f t="shared" si="2"/>
        <v>100</v>
      </c>
      <c r="AJ10" s="125"/>
      <c r="AK10" s="31" t="s">
        <v>80</v>
      </c>
      <c r="AL10" s="31" t="s">
        <v>81</v>
      </c>
      <c r="AM10" s="24">
        <v>2</v>
      </c>
      <c r="AN10" s="24">
        <v>0</v>
      </c>
      <c r="AO10" s="127"/>
      <c r="AP10" s="127"/>
      <c r="AQ10" s="129"/>
      <c r="AR10" s="156"/>
      <c r="AS10" s="33" t="s">
        <v>251</v>
      </c>
      <c r="AT10" s="31" t="s">
        <v>72</v>
      </c>
      <c r="AU10" s="34" t="s">
        <v>235</v>
      </c>
      <c r="AV10" s="22" t="s">
        <v>126</v>
      </c>
      <c r="AW10" s="132"/>
      <c r="AX10" s="115"/>
      <c r="AY10" s="95" t="s">
        <v>264</v>
      </c>
      <c r="AZ10" s="109"/>
      <c r="BA10" s="106"/>
      <c r="BB10" s="9"/>
      <c r="BC10" s="9"/>
      <c r="BD10" s="9"/>
    </row>
    <row r="11" spans="1:56" s="1" customFormat="1" ht="13.5" thickTop="1" x14ac:dyDescent="0.2">
      <c r="X11" s="11"/>
      <c r="Y11" s="11"/>
      <c r="Z11" s="11"/>
      <c r="AA11" s="11"/>
      <c r="AB11" s="11"/>
      <c r="AC11" s="11"/>
      <c r="AD11" s="11"/>
      <c r="AE11" s="11"/>
      <c r="AF11" s="11"/>
      <c r="AG11" s="11"/>
      <c r="AH11" s="11"/>
      <c r="AI11" s="11"/>
      <c r="AJ11" s="11"/>
      <c r="AK11" s="11"/>
      <c r="AR11" s="10"/>
      <c r="AS11" s="12"/>
      <c r="AY11" s="50"/>
    </row>
    <row r="12" spans="1:56" s="1" customFormat="1" x14ac:dyDescent="0.2">
      <c r="X12" s="11"/>
      <c r="Y12" s="11"/>
      <c r="Z12" s="11"/>
      <c r="AA12" s="11"/>
      <c r="AB12" s="11"/>
      <c r="AC12" s="11"/>
      <c r="AD12" s="11"/>
      <c r="AE12" s="11"/>
      <c r="AF12" s="11"/>
      <c r="AG12" s="11"/>
      <c r="AH12" s="11"/>
      <c r="AI12" s="11"/>
      <c r="AJ12" s="11"/>
      <c r="AK12" s="11"/>
      <c r="AR12" s="10"/>
      <c r="AS12" s="12"/>
    </row>
    <row r="13" spans="1:56" x14ac:dyDescent="0.2">
      <c r="B13" s="1"/>
      <c r="C13" s="1"/>
      <c r="D13" s="1"/>
      <c r="E13" s="1"/>
      <c r="F13" s="1"/>
      <c r="G13" s="1"/>
      <c r="I13" s="1"/>
      <c r="J13" s="1"/>
      <c r="K13" s="1"/>
      <c r="L13" s="1"/>
      <c r="M13" s="1"/>
      <c r="N13" s="1"/>
      <c r="O13" s="1"/>
      <c r="P13" s="1"/>
      <c r="Q13" s="1"/>
      <c r="R13" s="1"/>
      <c r="S13" s="1"/>
      <c r="T13" s="1"/>
      <c r="U13" s="1"/>
      <c r="V13" s="1"/>
      <c r="W13" s="1"/>
      <c r="X13" s="11"/>
      <c r="Y13" s="11"/>
      <c r="Z13" s="11"/>
      <c r="AA13" s="11"/>
      <c r="AB13" s="11"/>
      <c r="AC13" s="11"/>
      <c r="AD13" s="11"/>
      <c r="AE13" s="11"/>
      <c r="AF13" s="11"/>
      <c r="AG13" s="11"/>
      <c r="AH13" s="11"/>
      <c r="AI13" s="11"/>
      <c r="AJ13" s="11"/>
      <c r="AK13" s="11"/>
      <c r="AL13" s="1"/>
      <c r="AM13" s="1"/>
      <c r="AN13" s="1"/>
      <c r="AO13" s="1"/>
      <c r="AP13" s="1"/>
      <c r="AQ13" s="1"/>
      <c r="AR13" s="1"/>
      <c r="AS13" s="12"/>
      <c r="AT13" s="1"/>
      <c r="AU13" s="1"/>
    </row>
    <row r="14" spans="1:56" x14ac:dyDescent="0.2">
      <c r="B14" s="1"/>
      <c r="C14" s="1"/>
      <c r="D14" s="1"/>
      <c r="E14" s="1"/>
      <c r="F14" s="1"/>
      <c r="G14" s="1"/>
      <c r="I14" s="1"/>
      <c r="J14" s="1"/>
      <c r="K14" s="1"/>
      <c r="L14" s="1"/>
      <c r="M14" s="1"/>
      <c r="N14" s="1"/>
      <c r="O14" s="1"/>
      <c r="P14" s="1"/>
      <c r="Q14" s="1"/>
      <c r="R14" s="1"/>
      <c r="S14" s="1"/>
      <c r="T14" s="1"/>
      <c r="U14" s="1"/>
      <c r="V14" s="1"/>
      <c r="W14" s="1"/>
      <c r="X14" s="11"/>
      <c r="Y14" s="11"/>
      <c r="Z14" s="11"/>
      <c r="AA14" s="11"/>
      <c r="AB14" s="11"/>
      <c r="AC14" s="11"/>
      <c r="AD14" s="11"/>
      <c r="AE14" s="11"/>
      <c r="AF14" s="11"/>
      <c r="AG14" s="11"/>
      <c r="AH14" s="11"/>
      <c r="AI14" s="11"/>
      <c r="AJ14" s="11"/>
      <c r="AK14" s="11"/>
      <c r="AL14" s="1"/>
      <c r="AM14" s="1"/>
      <c r="AN14" s="1"/>
      <c r="AO14" s="1"/>
      <c r="AP14" s="1"/>
      <c r="AQ14" s="1"/>
      <c r="AR14" s="1"/>
      <c r="AS14" s="12"/>
      <c r="AT14" s="1"/>
      <c r="AU14" s="1"/>
    </row>
    <row r="15" spans="1:56" x14ac:dyDescent="0.2">
      <c r="B15" s="1"/>
      <c r="C15" s="1"/>
      <c r="D15" s="1"/>
      <c r="E15" s="1"/>
      <c r="F15" s="1"/>
      <c r="G15" s="1"/>
      <c r="I15" s="1"/>
      <c r="J15" s="1"/>
      <c r="K15" s="1"/>
      <c r="L15" s="1"/>
      <c r="M15" s="1"/>
      <c r="N15" s="1"/>
      <c r="O15" s="1"/>
      <c r="P15" s="1"/>
      <c r="Q15" s="1"/>
      <c r="R15" s="1"/>
      <c r="S15" s="1"/>
      <c r="T15" s="1"/>
      <c r="U15" s="1"/>
      <c r="V15" s="1"/>
      <c r="W15" s="1"/>
      <c r="X15" s="11"/>
      <c r="Y15" s="11"/>
      <c r="Z15" s="11"/>
      <c r="AA15" s="11"/>
      <c r="AB15" s="11"/>
      <c r="AC15" s="11"/>
      <c r="AD15" s="11"/>
      <c r="AE15" s="11"/>
      <c r="AF15" s="11"/>
      <c r="AG15" s="11"/>
      <c r="AH15" s="11"/>
      <c r="AI15" s="11"/>
      <c r="AJ15" s="11"/>
      <c r="AK15" s="11"/>
      <c r="AL15" s="1"/>
      <c r="AM15" s="1"/>
      <c r="AN15" s="1"/>
      <c r="AO15" s="1"/>
      <c r="AP15" s="1"/>
      <c r="AQ15" s="1"/>
      <c r="AR15" s="1"/>
      <c r="AS15" s="12"/>
      <c r="AT15" s="1"/>
      <c r="AU15" s="1"/>
    </row>
    <row r="16" spans="1:56" x14ac:dyDescent="0.2">
      <c r="B16" s="1"/>
      <c r="C16" s="1"/>
      <c r="D16" s="1"/>
      <c r="E16" s="1"/>
      <c r="F16" s="1"/>
      <c r="G16" s="1"/>
      <c r="I16" s="1"/>
      <c r="J16" s="1"/>
      <c r="K16" s="1"/>
      <c r="L16" s="1"/>
      <c r="M16" s="1"/>
      <c r="N16" s="1"/>
      <c r="O16" s="1"/>
      <c r="P16" s="1"/>
      <c r="Q16" s="1"/>
      <c r="R16" s="1"/>
      <c r="S16" s="1"/>
      <c r="T16" s="1"/>
      <c r="U16" s="1"/>
      <c r="V16" s="1"/>
      <c r="W16" s="1"/>
      <c r="X16" s="11"/>
      <c r="Y16" s="11"/>
      <c r="Z16" s="11"/>
      <c r="AA16" s="11"/>
      <c r="AB16" s="11"/>
      <c r="AC16" s="11"/>
      <c r="AD16" s="11"/>
      <c r="AE16" s="11"/>
      <c r="AF16" s="11"/>
      <c r="AG16" s="11"/>
      <c r="AH16" s="11"/>
      <c r="AI16" s="11"/>
      <c r="AJ16" s="11"/>
      <c r="AK16" s="11"/>
      <c r="AL16" s="1"/>
      <c r="AM16" s="1"/>
      <c r="AN16" s="1"/>
      <c r="AO16" s="1"/>
      <c r="AP16" s="1"/>
      <c r="AQ16" s="1"/>
      <c r="AR16" s="1"/>
      <c r="AS16" s="12"/>
      <c r="AT16" s="1"/>
      <c r="AU16" s="1"/>
    </row>
    <row r="17" spans="2:47" x14ac:dyDescent="0.2">
      <c r="B17" s="1"/>
      <c r="C17" s="1"/>
      <c r="D17" s="1"/>
      <c r="E17" s="1"/>
      <c r="F17" s="1"/>
      <c r="G17" s="1"/>
      <c r="I17" s="1"/>
      <c r="J17" s="1"/>
      <c r="K17" s="1"/>
      <c r="L17" s="1"/>
      <c r="M17" s="1"/>
      <c r="N17" s="1"/>
      <c r="O17" s="1"/>
      <c r="P17" s="1"/>
      <c r="Q17" s="1"/>
      <c r="R17" s="1"/>
      <c r="S17" s="1"/>
      <c r="T17" s="1"/>
      <c r="U17" s="1"/>
      <c r="V17" s="1"/>
      <c r="W17" s="1"/>
      <c r="X17" s="11"/>
      <c r="Y17" s="11"/>
      <c r="Z17" s="11"/>
      <c r="AA17" s="11"/>
      <c r="AB17" s="11"/>
      <c r="AC17" s="11"/>
      <c r="AD17" s="11"/>
      <c r="AE17" s="11"/>
      <c r="AF17" s="11"/>
      <c r="AG17" s="11"/>
      <c r="AH17" s="11"/>
      <c r="AI17" s="11"/>
      <c r="AJ17" s="11"/>
      <c r="AK17" s="11"/>
      <c r="AL17" s="1"/>
      <c r="AM17" s="1"/>
      <c r="AN17" s="1"/>
      <c r="AO17" s="1"/>
      <c r="AP17" s="1"/>
      <c r="AQ17" s="1"/>
      <c r="AR17" s="1"/>
      <c r="AS17" s="12"/>
      <c r="AT17" s="1"/>
      <c r="AU17" s="1"/>
    </row>
    <row r="18" spans="2:47" x14ac:dyDescent="0.2">
      <c r="B18" s="1"/>
      <c r="C18" s="1"/>
      <c r="D18" s="1"/>
      <c r="E18" s="1"/>
      <c r="F18" s="1"/>
      <c r="G18" s="1"/>
      <c r="I18" s="1"/>
      <c r="J18" s="1"/>
      <c r="K18" s="1"/>
      <c r="L18" s="1"/>
      <c r="M18" s="1"/>
      <c r="N18" s="1"/>
      <c r="O18" s="1"/>
      <c r="P18" s="1"/>
      <c r="Q18" s="1"/>
      <c r="R18" s="1"/>
      <c r="S18" s="1"/>
      <c r="T18" s="1"/>
      <c r="U18" s="1"/>
      <c r="V18" s="1"/>
      <c r="W18" s="1"/>
      <c r="X18" s="11"/>
      <c r="Y18" s="11"/>
      <c r="Z18" s="11"/>
      <c r="AA18" s="11"/>
      <c r="AB18" s="11"/>
      <c r="AC18" s="11"/>
      <c r="AD18" s="11"/>
      <c r="AE18" s="11"/>
      <c r="AF18" s="11"/>
      <c r="AG18" s="11"/>
      <c r="AH18" s="11"/>
      <c r="AI18" s="11"/>
      <c r="AJ18" s="11"/>
      <c r="AK18" s="11"/>
      <c r="AL18" s="1"/>
      <c r="AM18" s="1"/>
      <c r="AN18" s="1"/>
      <c r="AO18" s="1"/>
      <c r="AP18" s="1"/>
      <c r="AQ18" s="1"/>
      <c r="AR18" s="1"/>
      <c r="AS18" s="12"/>
      <c r="AT18" s="1"/>
      <c r="AU18" s="1"/>
    </row>
    <row r="19" spans="2:47" x14ac:dyDescent="0.2">
      <c r="B19" s="1"/>
      <c r="C19" s="1"/>
      <c r="D19" s="1"/>
      <c r="E19" s="1"/>
      <c r="F19" s="1"/>
      <c r="G19" s="1"/>
      <c r="I19" s="1"/>
      <c r="J19" s="1"/>
      <c r="K19" s="1"/>
      <c r="L19" s="1"/>
      <c r="M19" s="1"/>
      <c r="N19" s="1"/>
      <c r="O19" s="1"/>
      <c r="P19" s="1"/>
      <c r="Q19" s="1"/>
      <c r="R19" s="1"/>
      <c r="S19" s="1"/>
      <c r="T19" s="1"/>
      <c r="U19" s="1"/>
      <c r="V19" s="1"/>
      <c r="W19" s="1"/>
      <c r="X19" s="11"/>
      <c r="Y19" s="11"/>
      <c r="Z19" s="11"/>
      <c r="AA19" s="11"/>
      <c r="AB19" s="11"/>
      <c r="AC19" s="11"/>
      <c r="AD19" s="11"/>
      <c r="AE19" s="11"/>
      <c r="AF19" s="11"/>
      <c r="AG19" s="11"/>
      <c r="AH19" s="11"/>
      <c r="AI19" s="11"/>
      <c r="AJ19" s="11"/>
      <c r="AK19" s="11"/>
      <c r="AL19" s="1"/>
      <c r="AM19" s="1"/>
      <c r="AN19" s="1"/>
      <c r="AO19" s="1"/>
      <c r="AP19" s="1"/>
      <c r="AQ19" s="1"/>
      <c r="AR19" s="1"/>
      <c r="AS19" s="12"/>
      <c r="AT19" s="1"/>
      <c r="AU19" s="1"/>
    </row>
    <row r="20" spans="2:47" x14ac:dyDescent="0.2">
      <c r="B20" s="1"/>
      <c r="C20" s="1"/>
      <c r="D20" s="1"/>
      <c r="E20" s="1"/>
      <c r="F20" s="1"/>
      <c r="G20" s="1"/>
      <c r="I20" s="1"/>
      <c r="J20" s="1"/>
      <c r="K20" s="1"/>
      <c r="L20" s="1"/>
      <c r="M20" s="1"/>
      <c r="N20" s="1"/>
      <c r="O20" s="1"/>
      <c r="P20" s="1"/>
      <c r="Q20" s="1"/>
      <c r="R20" s="1"/>
      <c r="S20" s="1"/>
      <c r="T20" s="1"/>
      <c r="U20" s="1"/>
      <c r="V20" s="1"/>
      <c r="W20" s="1"/>
      <c r="X20" s="11"/>
      <c r="Y20" s="11"/>
      <c r="Z20" s="11"/>
      <c r="AA20" s="11"/>
      <c r="AB20" s="11"/>
      <c r="AC20" s="11"/>
      <c r="AD20" s="11"/>
      <c r="AE20" s="11"/>
      <c r="AF20" s="11"/>
      <c r="AG20" s="11"/>
      <c r="AH20" s="11"/>
      <c r="AI20" s="11"/>
      <c r="AJ20" s="11"/>
      <c r="AK20" s="11"/>
      <c r="AL20" s="1"/>
      <c r="AM20" s="1"/>
      <c r="AN20" s="1"/>
      <c r="AO20" s="1"/>
      <c r="AP20" s="1"/>
      <c r="AQ20" s="1"/>
      <c r="AR20" s="1"/>
      <c r="AS20" s="12"/>
      <c r="AT20" s="1"/>
      <c r="AU20" s="1"/>
    </row>
    <row r="21" spans="2:47" x14ac:dyDescent="0.2">
      <c r="B21" s="1"/>
      <c r="C21" s="1"/>
      <c r="D21" s="1"/>
      <c r="E21" s="1"/>
      <c r="F21" s="1"/>
      <c r="G21" s="1"/>
      <c r="I21" s="1"/>
      <c r="J21" s="1"/>
      <c r="K21" s="1"/>
    </row>
    <row r="22" spans="2:47" x14ac:dyDescent="0.2">
      <c r="B22" s="1"/>
      <c r="C22" s="1"/>
      <c r="D22" s="1"/>
      <c r="E22" s="1"/>
      <c r="F22" s="1"/>
      <c r="G22" s="1"/>
      <c r="I22" s="1"/>
      <c r="J22" s="1"/>
      <c r="K22" s="1"/>
    </row>
    <row r="23" spans="2:47" x14ac:dyDescent="0.2">
      <c r="B23" s="1"/>
      <c r="C23" s="1"/>
      <c r="D23" s="1"/>
      <c r="E23" s="1"/>
      <c r="F23" s="1"/>
      <c r="G23" s="1"/>
      <c r="I23" s="1"/>
      <c r="J23" s="1"/>
      <c r="K23" s="1"/>
    </row>
    <row r="24" spans="2:47" x14ac:dyDescent="0.2">
      <c r="B24" s="1"/>
      <c r="C24" s="1"/>
      <c r="D24" s="1"/>
      <c r="E24" s="1"/>
      <c r="F24" s="1"/>
      <c r="G24" s="1"/>
      <c r="I24" s="1"/>
      <c r="J24" s="1"/>
      <c r="K24" s="1"/>
    </row>
  </sheetData>
  <sheetProtection selectLockedCells="1"/>
  <protectedRanges>
    <protectedRange sqref="S9:S10" name="Rango2_2"/>
    <protectedRange sqref="P9" name="Rango2_3"/>
  </protectedRanges>
  <mergeCells count="52">
    <mergeCell ref="B2:E2"/>
    <mergeCell ref="L6:L7"/>
    <mergeCell ref="G3:I3"/>
    <mergeCell ref="B6:B7"/>
    <mergeCell ref="I5:I7"/>
    <mergeCell ref="J6:J7"/>
    <mergeCell ref="K6:K7"/>
    <mergeCell ref="E6:E7"/>
    <mergeCell ref="H6:H7"/>
    <mergeCell ref="G6:G7"/>
    <mergeCell ref="F6:F7"/>
    <mergeCell ref="D6:D7"/>
    <mergeCell ref="AQ6:AQ7"/>
    <mergeCell ref="AV6:AV7"/>
    <mergeCell ref="AW6:AW7"/>
    <mergeCell ref="AU6:AU7"/>
    <mergeCell ref="AR9:AR10"/>
    <mergeCell ref="AS6:AS7"/>
    <mergeCell ref="AR6:AR7"/>
    <mergeCell ref="AT6:AT7"/>
    <mergeCell ref="A6:A7"/>
    <mergeCell ref="A9:A10"/>
    <mergeCell ref="M9:M10"/>
    <mergeCell ref="E9:E10"/>
    <mergeCell ref="D9:D10"/>
    <mergeCell ref="C9:C10"/>
    <mergeCell ref="B9:B10"/>
    <mergeCell ref="G9:G10"/>
    <mergeCell ref="L9:L10"/>
    <mergeCell ref="C6:C7"/>
    <mergeCell ref="M6:M7"/>
    <mergeCell ref="F9:F10"/>
    <mergeCell ref="K9:K10"/>
    <mergeCell ref="J9:J10"/>
    <mergeCell ref="I9:I10"/>
    <mergeCell ref="H9:H10"/>
    <mergeCell ref="V3:W3"/>
    <mergeCell ref="AY2:BA3"/>
    <mergeCell ref="BA9:BA10"/>
    <mergeCell ref="AZ5:AZ10"/>
    <mergeCell ref="AY4:AZ4"/>
    <mergeCell ref="BA6:BA7"/>
    <mergeCell ref="AY6:AY7"/>
    <mergeCell ref="AX9:AX10"/>
    <mergeCell ref="AJ9:AJ10"/>
    <mergeCell ref="AO9:AO10"/>
    <mergeCell ref="AP9:AP10"/>
    <mergeCell ref="AQ9:AQ10"/>
    <mergeCell ref="AW8:AW10"/>
    <mergeCell ref="AX6:AX7"/>
    <mergeCell ref="AP6:AP7"/>
    <mergeCell ref="AO6:AO7"/>
  </mergeCells>
  <conditionalFormatting sqref="L5:L6">
    <cfRule type="containsText" dxfId="13" priority="2" operator="containsText" text="❌">
      <formula>NOT(ISERROR(SEARCH(("❌"),(L5))))</formula>
    </cfRule>
  </conditionalFormatting>
  <conditionalFormatting sqref="L8:L9">
    <cfRule type="containsText" dxfId="12" priority="1" operator="containsText" text="❌">
      <formula>NOT(ISERROR(SEARCH(("❌"),(L8))))</formula>
    </cfRule>
  </conditionalFormatting>
  <conditionalFormatting sqref="M5:M6 M8:M9">
    <cfRule type="containsText" dxfId="11" priority="15" operator="containsText" text="Bajo">
      <formula>NOT(ISERROR(SEARCH("Bajo",M5)))</formula>
    </cfRule>
    <cfRule type="containsText" dxfId="10" priority="16" operator="containsText" text="Moderado">
      <formula>NOT(ISERROR(SEARCH("Moderado",M5)))</formula>
    </cfRule>
    <cfRule type="containsText" dxfId="9" priority="17" operator="containsText" text="Alto">
      <formula>NOT(ISERROR(SEARCH("Alto",M5)))</formula>
    </cfRule>
    <cfRule type="containsText" dxfId="8" priority="18" operator="containsText" text="Extremo">
      <formula>NOT(ISERROR(SEARCH("Extremo",M5)))</formula>
    </cfRule>
  </conditionalFormatting>
  <conditionalFormatting sqref="AQ5:AQ6">
    <cfRule type="containsText" dxfId="7" priority="11" operator="containsText" text="Alto">
      <formula>NOT(ISERROR(SEARCH("Alto",AQ5)))</formula>
    </cfRule>
    <cfRule type="containsText" dxfId="6" priority="12" operator="containsText" text="Moderado">
      <formula>NOT(ISERROR(SEARCH("Moderado",AQ5)))</formula>
    </cfRule>
    <cfRule type="containsText" dxfId="5" priority="13" operator="containsText" text="Bajo">
      <formula>NOT(ISERROR(SEARCH("Bajo",AQ5)))</formula>
    </cfRule>
    <cfRule type="containsText" dxfId="4" priority="14" operator="containsText" text="Extremo">
      <formula>NOT(ISERROR(SEARCH("Extremo",AQ5)))</formula>
    </cfRule>
  </conditionalFormatting>
  <conditionalFormatting sqref="AQ8:AQ9">
    <cfRule type="containsText" dxfId="3" priority="4" operator="containsText" text="Alto">
      <formula>NOT(ISERROR(SEARCH("Alto",AQ8)))</formula>
    </cfRule>
    <cfRule type="containsText" dxfId="2" priority="5" operator="containsText" text="Moderado">
      <formula>NOT(ISERROR(SEARCH("Moderado",AQ8)))</formula>
    </cfRule>
    <cfRule type="containsText" dxfId="1" priority="6" operator="containsText" text="Bajo">
      <formula>NOT(ISERROR(SEARCH("Bajo",AQ8)))</formula>
    </cfRule>
    <cfRule type="containsText" dxfId="0" priority="7" operator="containsText" text="Extremo">
      <formula>NOT(ISERROR(SEARCH("Extremo",AQ8)))</formula>
    </cfRule>
  </conditionalFormatting>
  <pageMargins left="0.19685039370078741" right="0.19685039370078741" top="1.2204724409448819" bottom="0.19685039370078741" header="0.31496062992125984" footer="0.31496062992125984"/>
  <pageSetup paperSize="119" scale="60" orientation="landscape" r:id="rId1"/>
  <headerFooter>
    <oddHeader>&amp;C&amp;G
MATRIZ DE RIESGOS DEL PROCESO DE ADQUISICIÓN DE BIENES Y SERVICIOS VIGENCIA 2019</oddHeader>
    <oddFooter>&amp;C&amp;"Arial,Normal"&amp;10Página &amp;P de &amp;N</oddFooter>
  </headerFooter>
  <legacyDrawingHF r:id="rId2"/>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000-000000000000}">
          <x14:formula1>
            <xm:f>Parámetros!$A$40:$A$44</xm:f>
          </x14:formula1>
          <xm:sqref>J8:J9 J5:J6 AO5:AO6 AO8:AO9</xm:sqref>
        </x14:dataValidation>
        <x14:dataValidation type="list" allowBlank="1" showInputMessage="1" showErrorMessage="1" xr:uid="{00000000-0002-0000-0000-000001000000}">
          <x14:formula1>
            <xm:f>Parámetros!$A$47:$A$51</xm:f>
          </x14:formula1>
          <xm:sqref>AP5:AP6 AP8:AP9</xm:sqref>
        </x14:dataValidation>
        <x14:dataValidation type="list" allowBlank="1" showInputMessage="1" showErrorMessage="1" xr:uid="{00000000-0002-0000-0000-000002000000}">
          <x14:formula1>
            <xm:f>Parámetros!$A$99:$A$115</xm:f>
          </x14:formula1>
          <xm:sqref>B9 B5</xm:sqref>
        </x14:dataValidation>
        <x14:dataValidation type="list" allowBlank="1" showInputMessage="1" showErrorMessage="1" xr:uid="{00000000-0002-0000-0000-000003000000}">
          <x14:formula1>
            <xm:f>Parámetros!$A$93:$A$96</xm:f>
          </x14:formula1>
          <xm:sqref>AR5:AR6 AR8:AR9 AR11:AR1048576</xm:sqref>
        </x14:dataValidation>
        <x14:dataValidation type="list" allowBlank="1" showInputMessage="1" showErrorMessage="1" xr:uid="{00000000-0002-0000-0000-000004000000}">
          <x14:formula1>
            <xm:f>Parámetros!$A$84:$A$85</xm:f>
          </x14:formula1>
          <xm:sqref>AK5:AK10</xm:sqref>
        </x14:dataValidation>
        <x14:dataValidation type="list" allowBlank="1" showInputMessage="1" showErrorMessage="1" xr:uid="{00000000-0002-0000-0000-000005000000}">
          <x14:formula1>
            <xm:f>Parámetros!$B$84:$B$86</xm:f>
          </x14:formula1>
          <xm:sqref>AL5:AL10</xm:sqref>
        </x14:dataValidation>
        <x14:dataValidation type="list" allowBlank="1" showInputMessage="1" showErrorMessage="1" xr:uid="{00000000-0002-0000-0000-000006000000}">
          <x14:formula1>
            <xm:f>Parámetros!$A$118:$A$120</xm:f>
          </x14:formula1>
          <xm:sqref>AG5:AG10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F582A-C23F-46B7-8929-F70CDFE0905E}">
  <dimension ref="A1:L20"/>
  <sheetViews>
    <sheetView workbookViewId="0">
      <selection activeCell="H19" sqref="H19"/>
    </sheetView>
  </sheetViews>
  <sheetFormatPr baseColWidth="10" defaultColWidth="11.42578125" defaultRowHeight="14.25" x14ac:dyDescent="0.2"/>
  <cols>
    <col min="1" max="16384" width="11.42578125" style="15"/>
  </cols>
  <sheetData>
    <row r="1" spans="1:12" ht="18" x14ac:dyDescent="0.25">
      <c r="A1" s="171" t="s">
        <v>0</v>
      </c>
      <c r="B1" s="171"/>
      <c r="C1" s="171"/>
      <c r="D1" s="171"/>
      <c r="E1" s="171"/>
      <c r="F1" s="171"/>
      <c r="G1" s="171"/>
      <c r="H1" s="171"/>
    </row>
    <row r="2" spans="1:12" x14ac:dyDescent="0.2">
      <c r="A2" s="170" t="s">
        <v>1</v>
      </c>
      <c r="B2" s="170"/>
      <c r="C2" s="170"/>
      <c r="D2" s="170"/>
      <c r="E2" s="170"/>
      <c r="F2" s="170"/>
      <c r="G2" s="170"/>
      <c r="H2" s="16" t="s">
        <v>2</v>
      </c>
    </row>
    <row r="3" spans="1:12" x14ac:dyDescent="0.2">
      <c r="A3" s="170" t="s">
        <v>3</v>
      </c>
      <c r="B3" s="170"/>
      <c r="C3" s="170"/>
      <c r="D3" s="170"/>
      <c r="E3" s="170"/>
      <c r="F3" s="170"/>
      <c r="G3" s="170"/>
      <c r="H3" s="16" t="s">
        <v>4</v>
      </c>
    </row>
    <row r="4" spans="1:12" x14ac:dyDescent="0.2">
      <c r="A4" s="170" t="s">
        <v>5</v>
      </c>
      <c r="B4" s="170"/>
      <c r="C4" s="170"/>
      <c r="D4" s="170"/>
      <c r="E4" s="170"/>
      <c r="F4" s="170"/>
      <c r="G4" s="170"/>
      <c r="H4" s="16" t="s">
        <v>4</v>
      </c>
    </row>
    <row r="5" spans="1:12" x14ac:dyDescent="0.2">
      <c r="A5" s="170" t="s">
        <v>6</v>
      </c>
      <c r="B5" s="170"/>
      <c r="C5" s="170"/>
      <c r="D5" s="170"/>
      <c r="E5" s="170"/>
      <c r="F5" s="170"/>
      <c r="G5" s="170"/>
      <c r="H5" s="16" t="s">
        <v>2</v>
      </c>
    </row>
    <row r="6" spans="1:12" x14ac:dyDescent="0.2">
      <c r="A6" s="170" t="s">
        <v>7</v>
      </c>
      <c r="B6" s="170"/>
      <c r="C6" s="170"/>
      <c r="D6" s="170"/>
      <c r="E6" s="170"/>
      <c r="F6" s="170"/>
      <c r="G6" s="170"/>
      <c r="H6" s="16" t="s">
        <v>4</v>
      </c>
    </row>
    <row r="7" spans="1:12" x14ac:dyDescent="0.2">
      <c r="A7" s="170" t="s">
        <v>8</v>
      </c>
      <c r="B7" s="170"/>
      <c r="C7" s="170"/>
      <c r="D7" s="170"/>
      <c r="E7" s="170"/>
      <c r="F7" s="170"/>
      <c r="G7" s="170"/>
      <c r="H7" s="16" t="s">
        <v>4</v>
      </c>
    </row>
    <row r="8" spans="1:12" x14ac:dyDescent="0.2">
      <c r="A8" s="170" t="s">
        <v>9</v>
      </c>
      <c r="B8" s="170"/>
      <c r="C8" s="170"/>
      <c r="D8" s="170"/>
      <c r="E8" s="170"/>
      <c r="F8" s="170"/>
      <c r="G8" s="170"/>
      <c r="H8" s="16" t="s">
        <v>4</v>
      </c>
    </row>
    <row r="9" spans="1:12" x14ac:dyDescent="0.2">
      <c r="A9" s="170" t="s">
        <v>10</v>
      </c>
      <c r="B9" s="170"/>
      <c r="C9" s="170"/>
      <c r="D9" s="170"/>
      <c r="E9" s="170"/>
      <c r="F9" s="170"/>
      <c r="G9" s="170"/>
      <c r="H9" s="16" t="s">
        <v>2</v>
      </c>
    </row>
    <row r="10" spans="1:12" x14ac:dyDescent="0.2">
      <c r="A10" s="170" t="s">
        <v>11</v>
      </c>
      <c r="B10" s="170"/>
      <c r="C10" s="170"/>
      <c r="D10" s="170"/>
      <c r="E10" s="170"/>
      <c r="F10" s="170"/>
      <c r="G10" s="170"/>
      <c r="H10" s="16" t="s">
        <v>2</v>
      </c>
    </row>
    <row r="11" spans="1:12" x14ac:dyDescent="0.2">
      <c r="A11" s="170" t="s">
        <v>12</v>
      </c>
      <c r="B11" s="170"/>
      <c r="C11" s="170"/>
      <c r="D11" s="170"/>
      <c r="E11" s="170"/>
      <c r="F11" s="170"/>
      <c r="G11" s="170"/>
      <c r="H11" s="16" t="s">
        <v>4</v>
      </c>
    </row>
    <row r="12" spans="1:12" x14ac:dyDescent="0.2">
      <c r="A12" s="170" t="s">
        <v>13</v>
      </c>
      <c r="B12" s="170"/>
      <c r="C12" s="170"/>
      <c r="D12" s="170"/>
      <c r="E12" s="170"/>
      <c r="F12" s="170"/>
      <c r="G12" s="170"/>
      <c r="H12" s="16" t="s">
        <v>4</v>
      </c>
    </row>
    <row r="13" spans="1:12" x14ac:dyDescent="0.2">
      <c r="A13" s="170" t="s">
        <v>14</v>
      </c>
      <c r="B13" s="170"/>
      <c r="C13" s="170"/>
      <c r="D13" s="170"/>
      <c r="E13" s="170"/>
      <c r="F13" s="170"/>
      <c r="G13" s="170"/>
      <c r="H13" s="16" t="s">
        <v>4</v>
      </c>
      <c r="L13" s="15" t="s">
        <v>4</v>
      </c>
    </row>
    <row r="14" spans="1:12" x14ac:dyDescent="0.2">
      <c r="A14" s="170" t="s">
        <v>15</v>
      </c>
      <c r="B14" s="170"/>
      <c r="C14" s="170"/>
      <c r="D14" s="170"/>
      <c r="E14" s="170"/>
      <c r="F14" s="170"/>
      <c r="G14" s="170"/>
      <c r="H14" s="16" t="s">
        <v>4</v>
      </c>
      <c r="L14" s="15" t="s">
        <v>2</v>
      </c>
    </row>
    <row r="15" spans="1:12" x14ac:dyDescent="0.2">
      <c r="A15" s="170" t="s">
        <v>16</v>
      </c>
      <c r="B15" s="170"/>
      <c r="C15" s="170"/>
      <c r="D15" s="170"/>
      <c r="E15" s="170"/>
      <c r="F15" s="170"/>
      <c r="G15" s="170"/>
      <c r="H15" s="16" t="s">
        <v>4</v>
      </c>
    </row>
    <row r="16" spans="1:12" x14ac:dyDescent="0.2">
      <c r="A16" s="170" t="s">
        <v>17</v>
      </c>
      <c r="B16" s="170"/>
      <c r="C16" s="170"/>
      <c r="D16" s="170"/>
      <c r="E16" s="170"/>
      <c r="F16" s="170"/>
      <c r="G16" s="170"/>
      <c r="H16" s="16" t="s">
        <v>2</v>
      </c>
    </row>
    <row r="17" spans="1:8" x14ac:dyDescent="0.2">
      <c r="A17" s="170" t="s">
        <v>18</v>
      </c>
      <c r="B17" s="170"/>
      <c r="C17" s="170"/>
      <c r="D17" s="170"/>
      <c r="E17" s="170"/>
      <c r="F17" s="170"/>
      <c r="G17" s="170"/>
      <c r="H17" s="16" t="s">
        <v>2</v>
      </c>
    </row>
    <row r="18" spans="1:8" x14ac:dyDescent="0.2">
      <c r="A18" s="170" t="s">
        <v>19</v>
      </c>
      <c r="B18" s="170"/>
      <c r="C18" s="170"/>
      <c r="D18" s="170"/>
      <c r="E18" s="170"/>
      <c r="F18" s="170"/>
      <c r="G18" s="170"/>
      <c r="H18" s="16" t="s">
        <v>2</v>
      </c>
    </row>
    <row r="19" spans="1:8" x14ac:dyDescent="0.2">
      <c r="A19" s="170" t="s">
        <v>20</v>
      </c>
      <c r="B19" s="170"/>
      <c r="C19" s="170"/>
      <c r="D19" s="170"/>
      <c r="E19" s="170"/>
      <c r="F19" s="170"/>
      <c r="G19" s="170"/>
      <c r="H19" s="16" t="s">
        <v>4</v>
      </c>
    </row>
    <row r="20" spans="1:8" x14ac:dyDescent="0.2">
      <c r="A20" s="170" t="s">
        <v>21</v>
      </c>
      <c r="B20" s="170"/>
      <c r="C20" s="170"/>
      <c r="D20" s="170"/>
      <c r="E20" s="170"/>
      <c r="F20" s="170"/>
      <c r="G20" s="170"/>
      <c r="H20" s="16" t="s">
        <v>2</v>
      </c>
    </row>
  </sheetData>
  <mergeCells count="20">
    <mergeCell ref="A12:G12"/>
    <mergeCell ref="A1:H1"/>
    <mergeCell ref="A2:G2"/>
    <mergeCell ref="A3:G3"/>
    <mergeCell ref="A4:G4"/>
    <mergeCell ref="A5:G5"/>
    <mergeCell ref="A6:G6"/>
    <mergeCell ref="A7:G7"/>
    <mergeCell ref="A8:G8"/>
    <mergeCell ref="A9:G9"/>
    <mergeCell ref="A10:G10"/>
    <mergeCell ref="A11:G11"/>
    <mergeCell ref="A19:G19"/>
    <mergeCell ref="A20:G20"/>
    <mergeCell ref="A13:G13"/>
    <mergeCell ref="A14:G14"/>
    <mergeCell ref="A15:G15"/>
    <mergeCell ref="A16:G16"/>
    <mergeCell ref="A17:G17"/>
    <mergeCell ref="A18:G18"/>
  </mergeCells>
  <dataValidations count="1">
    <dataValidation type="list" allowBlank="1" showInputMessage="1" showErrorMessage="1" sqref="H2:H20" xr:uid="{BE491365-9DC4-4746-9AE6-638052BA3C4D}">
      <formula1>$L$13:$L$14</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D0E9F6-D913-4D45-9A9F-1A0A786D6690}">
  <dimension ref="A1:L20"/>
  <sheetViews>
    <sheetView workbookViewId="0">
      <selection activeCell="H19" sqref="H19"/>
    </sheetView>
  </sheetViews>
  <sheetFormatPr baseColWidth="10" defaultColWidth="11.42578125" defaultRowHeight="14.25" x14ac:dyDescent="0.2"/>
  <cols>
    <col min="1" max="16384" width="11.42578125" style="15"/>
  </cols>
  <sheetData>
    <row r="1" spans="1:12" ht="18" x14ac:dyDescent="0.25">
      <c r="A1" s="171" t="s">
        <v>0</v>
      </c>
      <c r="B1" s="171"/>
      <c r="C1" s="171"/>
      <c r="D1" s="171"/>
      <c r="E1" s="171"/>
      <c r="F1" s="171"/>
      <c r="G1" s="171"/>
      <c r="H1" s="171"/>
    </row>
    <row r="2" spans="1:12" x14ac:dyDescent="0.2">
      <c r="A2" s="170" t="s">
        <v>1</v>
      </c>
      <c r="B2" s="170"/>
      <c r="C2" s="170"/>
      <c r="D2" s="170"/>
      <c r="E2" s="170"/>
      <c r="F2" s="170"/>
      <c r="G2" s="170"/>
      <c r="H2" s="16" t="s">
        <v>2</v>
      </c>
    </row>
    <row r="3" spans="1:12" x14ac:dyDescent="0.2">
      <c r="A3" s="170" t="s">
        <v>3</v>
      </c>
      <c r="B3" s="170"/>
      <c r="C3" s="170"/>
      <c r="D3" s="170"/>
      <c r="E3" s="170"/>
      <c r="F3" s="170"/>
      <c r="G3" s="170"/>
      <c r="H3" s="16" t="s">
        <v>2</v>
      </c>
    </row>
    <row r="4" spans="1:12" x14ac:dyDescent="0.2">
      <c r="A4" s="170" t="s">
        <v>5</v>
      </c>
      <c r="B4" s="170"/>
      <c r="C4" s="170"/>
      <c r="D4" s="170"/>
      <c r="E4" s="170"/>
      <c r="F4" s="170"/>
      <c r="G4" s="170"/>
      <c r="H4" s="16" t="s">
        <v>2</v>
      </c>
    </row>
    <row r="5" spans="1:12" x14ac:dyDescent="0.2">
      <c r="A5" s="170" t="s">
        <v>6</v>
      </c>
      <c r="B5" s="170"/>
      <c r="C5" s="170"/>
      <c r="D5" s="170"/>
      <c r="E5" s="170"/>
      <c r="F5" s="170"/>
      <c r="G5" s="170"/>
      <c r="H5" s="16" t="s">
        <v>2</v>
      </c>
    </row>
    <row r="6" spans="1:12" x14ac:dyDescent="0.2">
      <c r="A6" s="170" t="s">
        <v>7</v>
      </c>
      <c r="B6" s="170"/>
      <c r="C6" s="170"/>
      <c r="D6" s="170"/>
      <c r="E6" s="170"/>
      <c r="F6" s="170"/>
      <c r="G6" s="170"/>
      <c r="H6" s="16" t="s">
        <v>2</v>
      </c>
    </row>
    <row r="7" spans="1:12" x14ac:dyDescent="0.2">
      <c r="A7" s="170" t="s">
        <v>8</v>
      </c>
      <c r="B7" s="170"/>
      <c r="C7" s="170"/>
      <c r="D7" s="170"/>
      <c r="E7" s="170"/>
      <c r="F7" s="170"/>
      <c r="G7" s="170"/>
      <c r="H7" s="16" t="s">
        <v>2</v>
      </c>
    </row>
    <row r="8" spans="1:12" x14ac:dyDescent="0.2">
      <c r="A8" s="170" t="s">
        <v>9</v>
      </c>
      <c r="B8" s="170"/>
      <c r="C8" s="170"/>
      <c r="D8" s="170"/>
      <c r="E8" s="170"/>
      <c r="F8" s="170"/>
      <c r="G8" s="170"/>
      <c r="H8" s="16" t="s">
        <v>4</v>
      </c>
    </row>
    <row r="9" spans="1:12" x14ac:dyDescent="0.2">
      <c r="A9" s="170" t="s">
        <v>10</v>
      </c>
      <c r="B9" s="170"/>
      <c r="C9" s="170"/>
      <c r="D9" s="170"/>
      <c r="E9" s="170"/>
      <c r="F9" s="170"/>
      <c r="G9" s="170"/>
      <c r="H9" s="16" t="s">
        <v>2</v>
      </c>
    </row>
    <row r="10" spans="1:12" x14ac:dyDescent="0.2">
      <c r="A10" s="170" t="s">
        <v>11</v>
      </c>
      <c r="B10" s="170"/>
      <c r="C10" s="170"/>
      <c r="D10" s="170"/>
      <c r="E10" s="170"/>
      <c r="F10" s="170"/>
      <c r="G10" s="170"/>
      <c r="H10" s="16" t="s">
        <v>2</v>
      </c>
    </row>
    <row r="11" spans="1:12" x14ac:dyDescent="0.2">
      <c r="A11" s="170" t="s">
        <v>12</v>
      </c>
      <c r="B11" s="170"/>
      <c r="C11" s="170"/>
      <c r="D11" s="170"/>
      <c r="E11" s="170"/>
      <c r="F11" s="170"/>
      <c r="G11" s="170"/>
      <c r="H11" s="16" t="s">
        <v>4</v>
      </c>
    </row>
    <row r="12" spans="1:12" x14ac:dyDescent="0.2">
      <c r="A12" s="170" t="s">
        <v>13</v>
      </c>
      <c r="B12" s="170"/>
      <c r="C12" s="170"/>
      <c r="D12" s="170"/>
      <c r="E12" s="170"/>
      <c r="F12" s="170"/>
      <c r="G12" s="170"/>
      <c r="H12" s="16" t="s">
        <v>4</v>
      </c>
    </row>
    <row r="13" spans="1:12" x14ac:dyDescent="0.2">
      <c r="A13" s="170" t="s">
        <v>14</v>
      </c>
      <c r="B13" s="170"/>
      <c r="C13" s="170"/>
      <c r="D13" s="170"/>
      <c r="E13" s="170"/>
      <c r="F13" s="170"/>
      <c r="G13" s="170"/>
      <c r="H13" s="16" t="s">
        <v>4</v>
      </c>
      <c r="L13" s="15" t="s">
        <v>4</v>
      </c>
    </row>
    <row r="14" spans="1:12" x14ac:dyDescent="0.2">
      <c r="A14" s="170" t="s">
        <v>15</v>
      </c>
      <c r="B14" s="170"/>
      <c r="C14" s="170"/>
      <c r="D14" s="170"/>
      <c r="E14" s="170"/>
      <c r="F14" s="170"/>
      <c r="G14" s="170"/>
      <c r="H14" s="16" t="s">
        <v>4</v>
      </c>
      <c r="L14" s="15" t="s">
        <v>2</v>
      </c>
    </row>
    <row r="15" spans="1:12" x14ac:dyDescent="0.2">
      <c r="A15" s="170" t="s">
        <v>16</v>
      </c>
      <c r="B15" s="170"/>
      <c r="C15" s="170"/>
      <c r="D15" s="170"/>
      <c r="E15" s="170"/>
      <c r="F15" s="170"/>
      <c r="G15" s="170"/>
      <c r="H15" s="16" t="s">
        <v>4</v>
      </c>
    </row>
    <row r="16" spans="1:12" x14ac:dyDescent="0.2">
      <c r="A16" s="170" t="s">
        <v>17</v>
      </c>
      <c r="B16" s="170"/>
      <c r="C16" s="170"/>
      <c r="D16" s="170"/>
      <c r="E16" s="170"/>
      <c r="F16" s="170"/>
      <c r="G16" s="170"/>
      <c r="H16" s="16" t="s">
        <v>2</v>
      </c>
    </row>
    <row r="17" spans="1:8" x14ac:dyDescent="0.2">
      <c r="A17" s="170" t="s">
        <v>18</v>
      </c>
      <c r="B17" s="170"/>
      <c r="C17" s="170"/>
      <c r="D17" s="170"/>
      <c r="E17" s="170"/>
      <c r="F17" s="170"/>
      <c r="G17" s="170"/>
      <c r="H17" s="16" t="s">
        <v>2</v>
      </c>
    </row>
    <row r="18" spans="1:8" x14ac:dyDescent="0.2">
      <c r="A18" s="170" t="s">
        <v>19</v>
      </c>
      <c r="B18" s="170"/>
      <c r="C18" s="170"/>
      <c r="D18" s="170"/>
      <c r="E18" s="170"/>
      <c r="F18" s="170"/>
      <c r="G18" s="170"/>
      <c r="H18" s="16" t="s">
        <v>2</v>
      </c>
    </row>
    <row r="19" spans="1:8" x14ac:dyDescent="0.2">
      <c r="A19" s="170" t="s">
        <v>20</v>
      </c>
      <c r="B19" s="170"/>
      <c r="C19" s="170"/>
      <c r="D19" s="170"/>
      <c r="E19" s="170"/>
      <c r="F19" s="170"/>
      <c r="G19" s="170"/>
      <c r="H19" s="16" t="s">
        <v>4</v>
      </c>
    </row>
    <row r="20" spans="1:8" x14ac:dyDescent="0.2">
      <c r="A20" s="170" t="s">
        <v>21</v>
      </c>
      <c r="B20" s="170"/>
      <c r="C20" s="170"/>
      <c r="D20" s="170"/>
      <c r="E20" s="170"/>
      <c r="F20" s="170"/>
      <c r="G20" s="170"/>
      <c r="H20" s="16" t="s">
        <v>2</v>
      </c>
    </row>
  </sheetData>
  <mergeCells count="20">
    <mergeCell ref="A12:G12"/>
    <mergeCell ref="A1:H1"/>
    <mergeCell ref="A2:G2"/>
    <mergeCell ref="A3:G3"/>
    <mergeCell ref="A4:G4"/>
    <mergeCell ref="A5:G5"/>
    <mergeCell ref="A6:G6"/>
    <mergeCell ref="A7:G7"/>
    <mergeCell ref="A8:G8"/>
    <mergeCell ref="A9:G9"/>
    <mergeCell ref="A10:G10"/>
    <mergeCell ref="A11:G11"/>
    <mergeCell ref="A19:G19"/>
    <mergeCell ref="A20:G20"/>
    <mergeCell ref="A13:G13"/>
    <mergeCell ref="A14:G14"/>
    <mergeCell ref="A15:G15"/>
    <mergeCell ref="A16:G16"/>
    <mergeCell ref="A17:G17"/>
    <mergeCell ref="A18:G18"/>
  </mergeCells>
  <dataValidations count="1">
    <dataValidation type="list" allowBlank="1" showInputMessage="1" showErrorMessage="1" sqref="H2:H20" xr:uid="{9FB3EA6F-C722-4ADC-9C57-6AE1CDAA2333}">
      <formula1>$L$13:$L$14</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2709BB-EABA-4C33-8DEB-2D25E40D446B}">
  <dimension ref="A1:L20"/>
  <sheetViews>
    <sheetView workbookViewId="0">
      <selection activeCell="H20" sqref="H20"/>
    </sheetView>
  </sheetViews>
  <sheetFormatPr baseColWidth="10" defaultColWidth="11.42578125" defaultRowHeight="14.25" x14ac:dyDescent="0.2"/>
  <cols>
    <col min="1" max="16384" width="11.42578125" style="15"/>
  </cols>
  <sheetData>
    <row r="1" spans="1:12" ht="18" x14ac:dyDescent="0.25">
      <c r="A1" s="171" t="s">
        <v>0</v>
      </c>
      <c r="B1" s="171"/>
      <c r="C1" s="171"/>
      <c r="D1" s="171"/>
      <c r="E1" s="171"/>
      <c r="F1" s="171"/>
      <c r="G1" s="171"/>
      <c r="H1" s="171"/>
    </row>
    <row r="2" spans="1:12" x14ac:dyDescent="0.2">
      <c r="A2" s="170" t="s">
        <v>1</v>
      </c>
      <c r="B2" s="170"/>
      <c r="C2" s="170"/>
      <c r="D2" s="170"/>
      <c r="E2" s="170"/>
      <c r="F2" s="170"/>
      <c r="G2" s="170"/>
      <c r="H2" s="16" t="s">
        <v>2</v>
      </c>
    </row>
    <row r="3" spans="1:12" x14ac:dyDescent="0.2">
      <c r="A3" s="170" t="s">
        <v>3</v>
      </c>
      <c r="B3" s="170"/>
      <c r="C3" s="170"/>
      <c r="D3" s="170"/>
      <c r="E3" s="170"/>
      <c r="F3" s="170"/>
      <c r="G3" s="170"/>
      <c r="H3" s="16" t="s">
        <v>2</v>
      </c>
    </row>
    <row r="4" spans="1:12" x14ac:dyDescent="0.2">
      <c r="A4" s="170" t="s">
        <v>5</v>
      </c>
      <c r="B4" s="170"/>
      <c r="C4" s="170"/>
      <c r="D4" s="170"/>
      <c r="E4" s="170"/>
      <c r="F4" s="170"/>
      <c r="G4" s="170"/>
      <c r="H4" s="16" t="s">
        <v>2</v>
      </c>
    </row>
    <row r="5" spans="1:12" x14ac:dyDescent="0.2">
      <c r="A5" s="170" t="s">
        <v>6</v>
      </c>
      <c r="B5" s="170"/>
      <c r="C5" s="170"/>
      <c r="D5" s="170"/>
      <c r="E5" s="170"/>
      <c r="F5" s="170"/>
      <c r="G5" s="170"/>
      <c r="H5" s="16" t="s">
        <v>2</v>
      </c>
    </row>
    <row r="6" spans="1:12" x14ac:dyDescent="0.2">
      <c r="A6" s="170" t="s">
        <v>7</v>
      </c>
      <c r="B6" s="170"/>
      <c r="C6" s="170"/>
      <c r="D6" s="170"/>
      <c r="E6" s="170"/>
      <c r="F6" s="170"/>
      <c r="G6" s="170"/>
      <c r="H6" s="16" t="s">
        <v>4</v>
      </c>
    </row>
    <row r="7" spans="1:12" x14ac:dyDescent="0.2">
      <c r="A7" s="170" t="s">
        <v>8</v>
      </c>
      <c r="B7" s="170"/>
      <c r="C7" s="170"/>
      <c r="D7" s="170"/>
      <c r="E7" s="170"/>
      <c r="F7" s="170"/>
      <c r="G7" s="170"/>
      <c r="H7" s="16" t="s">
        <v>2</v>
      </c>
    </row>
    <row r="8" spans="1:12" x14ac:dyDescent="0.2">
      <c r="A8" s="170" t="s">
        <v>9</v>
      </c>
      <c r="B8" s="170"/>
      <c r="C8" s="170"/>
      <c r="D8" s="170"/>
      <c r="E8" s="170"/>
      <c r="F8" s="170"/>
      <c r="G8" s="170"/>
      <c r="H8" s="16" t="s">
        <v>2</v>
      </c>
    </row>
    <row r="9" spans="1:12" x14ac:dyDescent="0.2">
      <c r="A9" s="170" t="s">
        <v>10</v>
      </c>
      <c r="B9" s="170"/>
      <c r="C9" s="170"/>
      <c r="D9" s="170"/>
      <c r="E9" s="170"/>
      <c r="F9" s="170"/>
      <c r="G9" s="170"/>
      <c r="H9" s="16" t="s">
        <v>2</v>
      </c>
    </row>
    <row r="10" spans="1:12" x14ac:dyDescent="0.2">
      <c r="A10" s="170" t="s">
        <v>11</v>
      </c>
      <c r="B10" s="170"/>
      <c r="C10" s="170"/>
      <c r="D10" s="170"/>
      <c r="E10" s="170"/>
      <c r="F10" s="170"/>
      <c r="G10" s="170"/>
      <c r="H10" s="16" t="s">
        <v>2</v>
      </c>
    </row>
    <row r="11" spans="1:12" x14ac:dyDescent="0.2">
      <c r="A11" s="170" t="s">
        <v>12</v>
      </c>
      <c r="B11" s="170"/>
      <c r="C11" s="170"/>
      <c r="D11" s="170"/>
      <c r="E11" s="170"/>
      <c r="F11" s="170"/>
      <c r="G11" s="170"/>
      <c r="H11" s="16" t="s">
        <v>4</v>
      </c>
    </row>
    <row r="12" spans="1:12" x14ac:dyDescent="0.2">
      <c r="A12" s="170" t="s">
        <v>13</v>
      </c>
      <c r="B12" s="170"/>
      <c r="C12" s="170"/>
      <c r="D12" s="170"/>
      <c r="E12" s="170"/>
      <c r="F12" s="170"/>
      <c r="G12" s="170"/>
      <c r="H12" s="16" t="s">
        <v>4</v>
      </c>
    </row>
    <row r="13" spans="1:12" x14ac:dyDescent="0.2">
      <c r="A13" s="170" t="s">
        <v>14</v>
      </c>
      <c r="B13" s="170"/>
      <c r="C13" s="170"/>
      <c r="D13" s="170"/>
      <c r="E13" s="170"/>
      <c r="F13" s="170"/>
      <c r="G13" s="170"/>
      <c r="H13" s="16" t="s">
        <v>4</v>
      </c>
      <c r="L13" s="15" t="s">
        <v>4</v>
      </c>
    </row>
    <row r="14" spans="1:12" x14ac:dyDescent="0.2">
      <c r="A14" s="170" t="s">
        <v>15</v>
      </c>
      <c r="B14" s="170"/>
      <c r="C14" s="170"/>
      <c r="D14" s="170"/>
      <c r="E14" s="170"/>
      <c r="F14" s="170"/>
      <c r="G14" s="170"/>
      <c r="H14" s="16" t="s">
        <v>4</v>
      </c>
      <c r="L14" s="15" t="s">
        <v>2</v>
      </c>
    </row>
    <row r="15" spans="1:12" x14ac:dyDescent="0.2">
      <c r="A15" s="170" t="s">
        <v>16</v>
      </c>
      <c r="B15" s="170"/>
      <c r="C15" s="170"/>
      <c r="D15" s="170"/>
      <c r="E15" s="170"/>
      <c r="F15" s="170"/>
      <c r="G15" s="170"/>
      <c r="H15" s="16" t="s">
        <v>4</v>
      </c>
    </row>
    <row r="16" spans="1:12" x14ac:dyDescent="0.2">
      <c r="A16" s="170" t="s">
        <v>17</v>
      </c>
      <c r="B16" s="170"/>
      <c r="C16" s="170"/>
      <c r="D16" s="170"/>
      <c r="E16" s="170"/>
      <c r="F16" s="170"/>
      <c r="G16" s="170"/>
      <c r="H16" s="16" t="s">
        <v>2</v>
      </c>
    </row>
    <row r="17" spans="1:8" x14ac:dyDescent="0.2">
      <c r="A17" s="170" t="s">
        <v>18</v>
      </c>
      <c r="B17" s="170"/>
      <c r="C17" s="170"/>
      <c r="D17" s="170"/>
      <c r="E17" s="170"/>
      <c r="F17" s="170"/>
      <c r="G17" s="170"/>
      <c r="H17" s="16" t="s">
        <v>2</v>
      </c>
    </row>
    <row r="18" spans="1:8" x14ac:dyDescent="0.2">
      <c r="A18" s="170" t="s">
        <v>19</v>
      </c>
      <c r="B18" s="170"/>
      <c r="C18" s="170"/>
      <c r="D18" s="170"/>
      <c r="E18" s="170"/>
      <c r="F18" s="170"/>
      <c r="G18" s="170"/>
      <c r="H18" s="16" t="s">
        <v>2</v>
      </c>
    </row>
    <row r="19" spans="1:8" x14ac:dyDescent="0.2">
      <c r="A19" s="170" t="s">
        <v>20</v>
      </c>
      <c r="B19" s="170"/>
      <c r="C19" s="170"/>
      <c r="D19" s="170"/>
      <c r="E19" s="170"/>
      <c r="F19" s="170"/>
      <c r="G19" s="170"/>
      <c r="H19" s="16" t="s">
        <v>4</v>
      </c>
    </row>
    <row r="20" spans="1:8" x14ac:dyDescent="0.2">
      <c r="A20" s="170" t="s">
        <v>21</v>
      </c>
      <c r="B20" s="170"/>
      <c r="C20" s="170"/>
      <c r="D20" s="170"/>
      <c r="E20" s="170"/>
      <c r="F20" s="170"/>
      <c r="G20" s="170"/>
      <c r="H20" s="16" t="s">
        <v>2</v>
      </c>
    </row>
  </sheetData>
  <mergeCells count="20">
    <mergeCell ref="A12:G12"/>
    <mergeCell ref="A1:H1"/>
    <mergeCell ref="A2:G2"/>
    <mergeCell ref="A3:G3"/>
    <mergeCell ref="A4:G4"/>
    <mergeCell ref="A5:G5"/>
    <mergeCell ref="A6:G6"/>
    <mergeCell ref="A7:G7"/>
    <mergeCell ref="A8:G8"/>
    <mergeCell ref="A9:G9"/>
    <mergeCell ref="A10:G10"/>
    <mergeCell ref="A11:G11"/>
    <mergeCell ref="A19:G19"/>
    <mergeCell ref="A20:G20"/>
    <mergeCell ref="A13:G13"/>
    <mergeCell ref="A14:G14"/>
    <mergeCell ref="A15:G15"/>
    <mergeCell ref="A16:G16"/>
    <mergeCell ref="A17:G17"/>
    <mergeCell ref="A18:G18"/>
  </mergeCells>
  <dataValidations count="1">
    <dataValidation type="list" allowBlank="1" showInputMessage="1" showErrorMessage="1" sqref="H2:H20" xr:uid="{BA6766F7-B0EA-4370-B1DB-84BAB1F62289}">
      <formula1>$L$13:$L$14</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CF97E-22C2-48B8-9184-50BB8FA91E71}">
  <dimension ref="A1:L20"/>
  <sheetViews>
    <sheetView workbookViewId="0">
      <selection activeCell="H20" sqref="H20"/>
    </sheetView>
  </sheetViews>
  <sheetFormatPr baseColWidth="10" defaultColWidth="11.42578125" defaultRowHeight="14.25" x14ac:dyDescent="0.2"/>
  <cols>
    <col min="1" max="16384" width="11.42578125" style="15"/>
  </cols>
  <sheetData>
    <row r="1" spans="1:12" ht="18" x14ac:dyDescent="0.25">
      <c r="A1" s="171" t="s">
        <v>0</v>
      </c>
      <c r="B1" s="171"/>
      <c r="C1" s="171"/>
      <c r="D1" s="171"/>
      <c r="E1" s="171"/>
      <c r="F1" s="171"/>
      <c r="G1" s="171"/>
      <c r="H1" s="171"/>
    </row>
    <row r="2" spans="1:12" x14ac:dyDescent="0.2">
      <c r="A2" s="170" t="s">
        <v>1</v>
      </c>
      <c r="B2" s="170"/>
      <c r="C2" s="170"/>
      <c r="D2" s="170"/>
      <c r="E2" s="170"/>
      <c r="F2" s="170"/>
      <c r="G2" s="170"/>
      <c r="H2" s="16" t="s">
        <v>2</v>
      </c>
    </row>
    <row r="3" spans="1:12" x14ac:dyDescent="0.2">
      <c r="A3" s="170" t="s">
        <v>3</v>
      </c>
      <c r="B3" s="170"/>
      <c r="C3" s="170"/>
      <c r="D3" s="170"/>
      <c r="E3" s="170"/>
      <c r="F3" s="170"/>
      <c r="G3" s="170"/>
      <c r="H3" s="16" t="s">
        <v>2</v>
      </c>
    </row>
    <row r="4" spans="1:12" x14ac:dyDescent="0.2">
      <c r="A4" s="170" t="s">
        <v>5</v>
      </c>
      <c r="B4" s="170"/>
      <c r="C4" s="170"/>
      <c r="D4" s="170"/>
      <c r="E4" s="170"/>
      <c r="F4" s="170"/>
      <c r="G4" s="170"/>
      <c r="H4" s="16" t="s">
        <v>2</v>
      </c>
    </row>
    <row r="5" spans="1:12" x14ac:dyDescent="0.2">
      <c r="A5" s="170" t="s">
        <v>6</v>
      </c>
      <c r="B5" s="170"/>
      <c r="C5" s="170"/>
      <c r="D5" s="170"/>
      <c r="E5" s="170"/>
      <c r="F5" s="170"/>
      <c r="G5" s="170"/>
      <c r="H5" s="16" t="s">
        <v>2</v>
      </c>
    </row>
    <row r="6" spans="1:12" x14ac:dyDescent="0.2">
      <c r="A6" s="170" t="s">
        <v>7</v>
      </c>
      <c r="B6" s="170"/>
      <c r="C6" s="170"/>
      <c r="D6" s="170"/>
      <c r="E6" s="170"/>
      <c r="F6" s="170"/>
      <c r="G6" s="170"/>
      <c r="H6" s="16" t="s">
        <v>4</v>
      </c>
    </row>
    <row r="7" spans="1:12" x14ac:dyDescent="0.2">
      <c r="A7" s="170" t="s">
        <v>8</v>
      </c>
      <c r="B7" s="170"/>
      <c r="C7" s="170"/>
      <c r="D7" s="170"/>
      <c r="E7" s="170"/>
      <c r="F7" s="170"/>
      <c r="G7" s="170"/>
      <c r="H7" s="16" t="s">
        <v>2</v>
      </c>
    </row>
    <row r="8" spans="1:12" x14ac:dyDescent="0.2">
      <c r="A8" s="170" t="s">
        <v>9</v>
      </c>
      <c r="B8" s="170"/>
      <c r="C8" s="170"/>
      <c r="D8" s="170"/>
      <c r="E8" s="170"/>
      <c r="F8" s="170"/>
      <c r="G8" s="170"/>
      <c r="H8" s="16" t="s">
        <v>2</v>
      </c>
    </row>
    <row r="9" spans="1:12" x14ac:dyDescent="0.2">
      <c r="A9" s="170" t="s">
        <v>10</v>
      </c>
      <c r="B9" s="170"/>
      <c r="C9" s="170"/>
      <c r="D9" s="170"/>
      <c r="E9" s="170"/>
      <c r="F9" s="170"/>
      <c r="G9" s="170"/>
      <c r="H9" s="16" t="s">
        <v>2</v>
      </c>
    </row>
    <row r="10" spans="1:12" x14ac:dyDescent="0.2">
      <c r="A10" s="170" t="s">
        <v>11</v>
      </c>
      <c r="B10" s="170"/>
      <c r="C10" s="170"/>
      <c r="D10" s="170"/>
      <c r="E10" s="170"/>
      <c r="F10" s="170"/>
      <c r="G10" s="170"/>
      <c r="H10" s="16" t="s">
        <v>2</v>
      </c>
    </row>
    <row r="11" spans="1:12" x14ac:dyDescent="0.2">
      <c r="A11" s="170" t="s">
        <v>12</v>
      </c>
      <c r="B11" s="170"/>
      <c r="C11" s="170"/>
      <c r="D11" s="170"/>
      <c r="E11" s="170"/>
      <c r="F11" s="170"/>
      <c r="G11" s="170"/>
      <c r="H11" s="16" t="s">
        <v>4</v>
      </c>
    </row>
    <row r="12" spans="1:12" x14ac:dyDescent="0.2">
      <c r="A12" s="170" t="s">
        <v>13</v>
      </c>
      <c r="B12" s="170"/>
      <c r="C12" s="170"/>
      <c r="D12" s="170"/>
      <c r="E12" s="170"/>
      <c r="F12" s="170"/>
      <c r="G12" s="170"/>
      <c r="H12" s="16" t="s">
        <v>4</v>
      </c>
    </row>
    <row r="13" spans="1:12" x14ac:dyDescent="0.2">
      <c r="A13" s="170" t="s">
        <v>14</v>
      </c>
      <c r="B13" s="170"/>
      <c r="C13" s="170"/>
      <c r="D13" s="170"/>
      <c r="E13" s="170"/>
      <c r="F13" s="170"/>
      <c r="G13" s="170"/>
      <c r="H13" s="16" t="s">
        <v>4</v>
      </c>
      <c r="L13" s="15" t="s">
        <v>4</v>
      </c>
    </row>
    <row r="14" spans="1:12" x14ac:dyDescent="0.2">
      <c r="A14" s="170" t="s">
        <v>15</v>
      </c>
      <c r="B14" s="170"/>
      <c r="C14" s="170"/>
      <c r="D14" s="170"/>
      <c r="E14" s="170"/>
      <c r="F14" s="170"/>
      <c r="G14" s="170"/>
      <c r="H14" s="16" t="s">
        <v>4</v>
      </c>
      <c r="L14" s="15" t="s">
        <v>2</v>
      </c>
    </row>
    <row r="15" spans="1:12" x14ac:dyDescent="0.2">
      <c r="A15" s="170" t="s">
        <v>16</v>
      </c>
      <c r="B15" s="170"/>
      <c r="C15" s="170"/>
      <c r="D15" s="170"/>
      <c r="E15" s="170"/>
      <c r="F15" s="170"/>
      <c r="G15" s="170"/>
      <c r="H15" s="16" t="s">
        <v>4</v>
      </c>
    </row>
    <row r="16" spans="1:12" x14ac:dyDescent="0.2">
      <c r="A16" s="170" t="s">
        <v>17</v>
      </c>
      <c r="B16" s="170"/>
      <c r="C16" s="170"/>
      <c r="D16" s="170"/>
      <c r="E16" s="170"/>
      <c r="F16" s="170"/>
      <c r="G16" s="170"/>
      <c r="H16" s="16" t="s">
        <v>2</v>
      </c>
    </row>
    <row r="17" spans="1:8" x14ac:dyDescent="0.2">
      <c r="A17" s="170" t="s">
        <v>18</v>
      </c>
      <c r="B17" s="170"/>
      <c r="C17" s="170"/>
      <c r="D17" s="170"/>
      <c r="E17" s="170"/>
      <c r="F17" s="170"/>
      <c r="G17" s="170"/>
      <c r="H17" s="16" t="s">
        <v>2</v>
      </c>
    </row>
    <row r="18" spans="1:8" x14ac:dyDescent="0.2">
      <c r="A18" s="170" t="s">
        <v>19</v>
      </c>
      <c r="B18" s="170"/>
      <c r="C18" s="170"/>
      <c r="D18" s="170"/>
      <c r="E18" s="170"/>
      <c r="F18" s="170"/>
      <c r="G18" s="170"/>
      <c r="H18" s="16" t="s">
        <v>2</v>
      </c>
    </row>
    <row r="19" spans="1:8" x14ac:dyDescent="0.2">
      <c r="A19" s="170" t="s">
        <v>20</v>
      </c>
      <c r="B19" s="170"/>
      <c r="C19" s="170"/>
      <c r="D19" s="170"/>
      <c r="E19" s="170"/>
      <c r="F19" s="170"/>
      <c r="G19" s="170"/>
      <c r="H19" s="16" t="s">
        <v>4</v>
      </c>
    </row>
    <row r="20" spans="1:8" x14ac:dyDescent="0.2">
      <c r="A20" s="170" t="s">
        <v>21</v>
      </c>
      <c r="B20" s="170"/>
      <c r="C20" s="170"/>
      <c r="D20" s="170"/>
      <c r="E20" s="170"/>
      <c r="F20" s="170"/>
      <c r="G20" s="170"/>
      <c r="H20" s="16" t="s">
        <v>2</v>
      </c>
    </row>
  </sheetData>
  <mergeCells count="20">
    <mergeCell ref="A12:G12"/>
    <mergeCell ref="A1:H1"/>
    <mergeCell ref="A2:G2"/>
    <mergeCell ref="A3:G3"/>
    <mergeCell ref="A4:G4"/>
    <mergeCell ref="A5:G5"/>
    <mergeCell ref="A6:G6"/>
    <mergeCell ref="A7:G7"/>
    <mergeCell ref="A8:G8"/>
    <mergeCell ref="A9:G9"/>
    <mergeCell ref="A10:G10"/>
    <mergeCell ref="A11:G11"/>
    <mergeCell ref="A19:G19"/>
    <mergeCell ref="A20:G20"/>
    <mergeCell ref="A13:G13"/>
    <mergeCell ref="A14:G14"/>
    <mergeCell ref="A15:G15"/>
    <mergeCell ref="A16:G16"/>
    <mergeCell ref="A17:G17"/>
    <mergeCell ref="A18:G18"/>
  </mergeCells>
  <dataValidations count="1">
    <dataValidation type="list" allowBlank="1" showInputMessage="1" showErrorMessage="1" sqref="H2:H20" xr:uid="{6CCD41EF-712A-4D8D-B3E3-768EB5432903}">
      <formula1>$L$13:$L$14</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20"/>
  <sheetViews>
    <sheetView topLeftCell="A10" workbookViewId="0">
      <selection activeCell="B15" sqref="B15"/>
    </sheetView>
  </sheetViews>
  <sheetFormatPr baseColWidth="10" defaultColWidth="11.42578125" defaultRowHeight="15" x14ac:dyDescent="0.25"/>
  <cols>
    <col min="1" max="1" width="36.7109375" bestFit="1" customWidth="1"/>
    <col min="2" max="2" width="14.7109375" bestFit="1" customWidth="1"/>
  </cols>
  <sheetData>
    <row r="1" spans="1:2" x14ac:dyDescent="0.25">
      <c r="A1" s="6" t="s">
        <v>127</v>
      </c>
    </row>
    <row r="2" spans="1:2" x14ac:dyDescent="0.25">
      <c r="A2" t="s">
        <v>128</v>
      </c>
      <c r="B2" t="s">
        <v>79</v>
      </c>
    </row>
    <row r="3" spans="1:2" x14ac:dyDescent="0.25">
      <c r="A3" t="s">
        <v>129</v>
      </c>
      <c r="B3" t="s">
        <v>130</v>
      </c>
    </row>
    <row r="4" spans="1:2" x14ac:dyDescent="0.25">
      <c r="A4" t="s">
        <v>131</v>
      </c>
      <c r="B4" t="s">
        <v>132</v>
      </c>
    </row>
    <row r="5" spans="1:2" x14ac:dyDescent="0.25">
      <c r="A5" s="5" t="s">
        <v>133</v>
      </c>
      <c r="B5" t="s">
        <v>130</v>
      </c>
    </row>
    <row r="6" spans="1:2" x14ac:dyDescent="0.25">
      <c r="A6" t="s">
        <v>134</v>
      </c>
      <c r="B6" t="s">
        <v>130</v>
      </c>
    </row>
    <row r="7" spans="1:2" x14ac:dyDescent="0.25">
      <c r="A7" s="5" t="s">
        <v>135</v>
      </c>
      <c r="B7" t="s">
        <v>132</v>
      </c>
    </row>
    <row r="8" spans="1:2" x14ac:dyDescent="0.25">
      <c r="A8" t="s">
        <v>136</v>
      </c>
      <c r="B8" t="s">
        <v>132</v>
      </c>
    </row>
    <row r="9" spans="1:2" x14ac:dyDescent="0.25">
      <c r="A9" s="5" t="s">
        <v>137</v>
      </c>
      <c r="B9" t="s">
        <v>132</v>
      </c>
    </row>
    <row r="10" spans="1:2" x14ac:dyDescent="0.25">
      <c r="A10" t="s">
        <v>138</v>
      </c>
      <c r="B10" t="s">
        <v>132</v>
      </c>
    </row>
    <row r="12" spans="1:2" x14ac:dyDescent="0.25">
      <c r="A12" s="6" t="s">
        <v>51</v>
      </c>
    </row>
    <row r="13" spans="1:2" x14ac:dyDescent="0.25">
      <c r="A13" t="s">
        <v>139</v>
      </c>
      <c r="B13">
        <v>2</v>
      </c>
    </row>
    <row r="14" spans="1:2" x14ac:dyDescent="0.25">
      <c r="A14" t="s">
        <v>140</v>
      </c>
      <c r="B14">
        <v>2</v>
      </c>
    </row>
    <row r="15" spans="1:2" x14ac:dyDescent="0.25">
      <c r="A15" t="s">
        <v>141</v>
      </c>
      <c r="B15">
        <v>2</v>
      </c>
    </row>
    <row r="16" spans="1:2" x14ac:dyDescent="0.25">
      <c r="A16" t="s">
        <v>142</v>
      </c>
      <c r="B16">
        <v>0</v>
      </c>
    </row>
    <row r="17" spans="1:2" x14ac:dyDescent="0.25">
      <c r="A17" t="s">
        <v>143</v>
      </c>
      <c r="B17">
        <v>1</v>
      </c>
    </row>
    <row r="18" spans="1:2" x14ac:dyDescent="0.25">
      <c r="A18" t="s">
        <v>144</v>
      </c>
      <c r="B18">
        <v>1</v>
      </c>
    </row>
    <row r="19" spans="1:2" x14ac:dyDescent="0.25">
      <c r="A19" t="s">
        <v>145</v>
      </c>
      <c r="B19">
        <v>1</v>
      </c>
    </row>
    <row r="20" spans="1:2" x14ac:dyDescent="0.25">
      <c r="A20" t="s">
        <v>146</v>
      </c>
      <c r="B20">
        <v>0</v>
      </c>
    </row>
    <row r="21" spans="1:2" x14ac:dyDescent="0.25">
      <c r="A21" t="s">
        <v>147</v>
      </c>
      <c r="B21">
        <v>0</v>
      </c>
    </row>
    <row r="22" spans="1:2" x14ac:dyDescent="0.25">
      <c r="A22" t="s">
        <v>148</v>
      </c>
      <c r="B22">
        <v>0</v>
      </c>
    </row>
    <row r="23" spans="1:2" x14ac:dyDescent="0.25">
      <c r="A23" t="s">
        <v>149</v>
      </c>
      <c r="B23">
        <v>0</v>
      </c>
    </row>
    <row r="24" spans="1:2" x14ac:dyDescent="0.25">
      <c r="A24" t="s">
        <v>150</v>
      </c>
      <c r="B24">
        <v>0</v>
      </c>
    </row>
    <row r="26" spans="1:2" x14ac:dyDescent="0.25">
      <c r="A26" s="6" t="s">
        <v>52</v>
      </c>
    </row>
    <row r="27" spans="1:2" x14ac:dyDescent="0.25">
      <c r="A27" t="s">
        <v>139</v>
      </c>
      <c r="B27">
        <v>2</v>
      </c>
    </row>
    <row r="28" spans="1:2" x14ac:dyDescent="0.25">
      <c r="A28" t="s">
        <v>140</v>
      </c>
      <c r="B28">
        <v>1</v>
      </c>
    </row>
    <row r="29" spans="1:2" x14ac:dyDescent="0.25">
      <c r="A29" t="s">
        <v>141</v>
      </c>
      <c r="B29">
        <v>0</v>
      </c>
    </row>
    <row r="30" spans="1:2" x14ac:dyDescent="0.25">
      <c r="A30" t="s">
        <v>142</v>
      </c>
      <c r="B30">
        <v>2</v>
      </c>
    </row>
    <row r="31" spans="1:2" x14ac:dyDescent="0.25">
      <c r="A31" t="s">
        <v>143</v>
      </c>
      <c r="B31">
        <v>1</v>
      </c>
    </row>
    <row r="32" spans="1:2" x14ac:dyDescent="0.25">
      <c r="A32" t="s">
        <v>144</v>
      </c>
      <c r="B32">
        <v>0</v>
      </c>
    </row>
    <row r="33" spans="1:2" x14ac:dyDescent="0.25">
      <c r="A33" t="s">
        <v>145</v>
      </c>
      <c r="B33">
        <v>0</v>
      </c>
    </row>
    <row r="34" spans="1:2" x14ac:dyDescent="0.25">
      <c r="A34" t="s">
        <v>146</v>
      </c>
      <c r="B34">
        <v>1</v>
      </c>
    </row>
    <row r="35" spans="1:2" x14ac:dyDescent="0.25">
      <c r="A35" t="s">
        <v>147</v>
      </c>
      <c r="B35">
        <v>0</v>
      </c>
    </row>
    <row r="36" spans="1:2" x14ac:dyDescent="0.25">
      <c r="A36" t="s">
        <v>148</v>
      </c>
      <c r="B36">
        <v>0</v>
      </c>
    </row>
    <row r="37" spans="1:2" x14ac:dyDescent="0.25">
      <c r="A37" t="s">
        <v>149</v>
      </c>
      <c r="B37">
        <v>0</v>
      </c>
    </row>
    <row r="38" spans="1:2" x14ac:dyDescent="0.25">
      <c r="A38" t="s">
        <v>150</v>
      </c>
      <c r="B38">
        <v>0</v>
      </c>
    </row>
    <row r="40" spans="1:2" x14ac:dyDescent="0.25">
      <c r="A40" t="s">
        <v>113</v>
      </c>
    </row>
    <row r="41" spans="1:2" x14ac:dyDescent="0.25">
      <c r="A41" t="s">
        <v>90</v>
      </c>
    </row>
    <row r="42" spans="1:2" x14ac:dyDescent="0.25">
      <c r="A42" t="s">
        <v>70</v>
      </c>
    </row>
    <row r="43" spans="1:2" x14ac:dyDescent="0.25">
      <c r="A43" t="s">
        <v>82</v>
      </c>
    </row>
    <row r="44" spans="1:2" x14ac:dyDescent="0.25">
      <c r="A44" t="s">
        <v>151</v>
      </c>
    </row>
    <row r="47" spans="1:2" x14ac:dyDescent="0.25">
      <c r="A47" t="s">
        <v>152</v>
      </c>
    </row>
    <row r="48" spans="1:2" x14ac:dyDescent="0.25">
      <c r="A48" t="s">
        <v>83</v>
      </c>
    </row>
    <row r="49" spans="1:2" x14ac:dyDescent="0.25">
      <c r="A49" t="s">
        <v>153</v>
      </c>
    </row>
    <row r="50" spans="1:2" x14ac:dyDescent="0.25">
      <c r="A50" t="s">
        <v>154</v>
      </c>
    </row>
    <row r="51" spans="1:2" x14ac:dyDescent="0.25">
      <c r="A51" t="s">
        <v>155</v>
      </c>
    </row>
    <row r="55" spans="1:2" x14ac:dyDescent="0.25">
      <c r="A55" s="6" t="s">
        <v>156</v>
      </c>
    </row>
    <row r="56" spans="1:2" x14ac:dyDescent="0.25">
      <c r="A56" t="s">
        <v>157</v>
      </c>
      <c r="B56" t="s">
        <v>158</v>
      </c>
    </row>
    <row r="57" spans="1:2" x14ac:dyDescent="0.25">
      <c r="A57" t="s">
        <v>159</v>
      </c>
      <c r="B57" t="s">
        <v>160</v>
      </c>
    </row>
    <row r="58" spans="1:2" x14ac:dyDescent="0.25">
      <c r="A58" t="s">
        <v>161</v>
      </c>
      <c r="B58" t="s">
        <v>153</v>
      </c>
    </row>
    <row r="59" spans="1:2" x14ac:dyDescent="0.25">
      <c r="A59" t="s">
        <v>162</v>
      </c>
      <c r="B59" t="s">
        <v>163</v>
      </c>
    </row>
    <row r="60" spans="1:2" x14ac:dyDescent="0.25">
      <c r="A60" t="s">
        <v>164</v>
      </c>
      <c r="B60" t="s">
        <v>165</v>
      </c>
    </row>
    <row r="61" spans="1:2" x14ac:dyDescent="0.25">
      <c r="A61" t="s">
        <v>166</v>
      </c>
      <c r="B61" t="s">
        <v>160</v>
      </c>
    </row>
    <row r="62" spans="1:2" x14ac:dyDescent="0.25">
      <c r="A62" t="s">
        <v>167</v>
      </c>
      <c r="B62" t="s">
        <v>168</v>
      </c>
    </row>
    <row r="63" spans="1:2" x14ac:dyDescent="0.25">
      <c r="A63" t="s">
        <v>169</v>
      </c>
      <c r="B63" t="s">
        <v>170</v>
      </c>
    </row>
    <row r="64" spans="1:2" x14ac:dyDescent="0.25">
      <c r="A64" t="s">
        <v>171</v>
      </c>
      <c r="B64" t="s">
        <v>172</v>
      </c>
    </row>
    <row r="65" spans="1:2" x14ac:dyDescent="0.25">
      <c r="A65" t="s">
        <v>173</v>
      </c>
      <c r="B65" t="s">
        <v>174</v>
      </c>
    </row>
    <row r="66" spans="1:2" x14ac:dyDescent="0.25">
      <c r="A66" t="s">
        <v>175</v>
      </c>
      <c r="B66" t="s">
        <v>176</v>
      </c>
    </row>
    <row r="67" spans="1:2" x14ac:dyDescent="0.25">
      <c r="A67" t="s">
        <v>177</v>
      </c>
      <c r="B67" t="s">
        <v>170</v>
      </c>
    </row>
    <row r="68" spans="1:2" x14ac:dyDescent="0.25">
      <c r="A68" t="s">
        <v>178</v>
      </c>
      <c r="B68" t="s">
        <v>179</v>
      </c>
    </row>
    <row r="69" spans="1:2" x14ac:dyDescent="0.25">
      <c r="A69" t="s">
        <v>180</v>
      </c>
      <c r="B69" t="s">
        <v>181</v>
      </c>
    </row>
    <row r="70" spans="1:2" x14ac:dyDescent="0.25">
      <c r="A70" t="s">
        <v>182</v>
      </c>
      <c r="B70" t="s">
        <v>183</v>
      </c>
    </row>
    <row r="71" spans="1:2" x14ac:dyDescent="0.25">
      <c r="A71" t="s">
        <v>184</v>
      </c>
      <c r="B71" t="s">
        <v>185</v>
      </c>
    </row>
    <row r="72" spans="1:2" x14ac:dyDescent="0.25">
      <c r="A72" t="s">
        <v>186</v>
      </c>
      <c r="B72" t="s">
        <v>172</v>
      </c>
    </row>
    <row r="73" spans="1:2" x14ac:dyDescent="0.25">
      <c r="A73" t="s">
        <v>187</v>
      </c>
      <c r="B73" t="s">
        <v>188</v>
      </c>
    </row>
    <row r="74" spans="1:2" x14ac:dyDescent="0.25">
      <c r="A74" t="s">
        <v>189</v>
      </c>
      <c r="B74" t="s">
        <v>190</v>
      </c>
    </row>
    <row r="75" spans="1:2" x14ac:dyDescent="0.25">
      <c r="A75" t="s">
        <v>191</v>
      </c>
      <c r="B75" t="s">
        <v>192</v>
      </c>
    </row>
    <row r="76" spans="1:2" x14ac:dyDescent="0.25">
      <c r="A76" t="s">
        <v>193</v>
      </c>
      <c r="B76" t="s">
        <v>165</v>
      </c>
    </row>
    <row r="77" spans="1:2" x14ac:dyDescent="0.25">
      <c r="A77" t="s">
        <v>194</v>
      </c>
      <c r="B77" t="s">
        <v>195</v>
      </c>
    </row>
    <row r="78" spans="1:2" x14ac:dyDescent="0.25">
      <c r="A78" t="s">
        <v>196</v>
      </c>
      <c r="B78" t="s">
        <v>183</v>
      </c>
    </row>
    <row r="79" spans="1:2" x14ac:dyDescent="0.25">
      <c r="A79" t="s">
        <v>197</v>
      </c>
      <c r="B79" t="s">
        <v>192</v>
      </c>
    </row>
    <row r="80" spans="1:2" x14ac:dyDescent="0.25">
      <c r="A80" t="s">
        <v>198</v>
      </c>
      <c r="B80" t="s">
        <v>199</v>
      </c>
    </row>
    <row r="83" spans="1:2" ht="60" x14ac:dyDescent="0.25">
      <c r="A83" s="7" t="s">
        <v>200</v>
      </c>
      <c r="B83" s="7" t="s">
        <v>201</v>
      </c>
    </row>
    <row r="84" spans="1:2" x14ac:dyDescent="0.25">
      <c r="A84" s="5" t="s">
        <v>80</v>
      </c>
      <c r="B84" t="s">
        <v>80</v>
      </c>
    </row>
    <row r="85" spans="1:2" x14ac:dyDescent="0.25">
      <c r="A85" t="s">
        <v>81</v>
      </c>
      <c r="B85" t="s">
        <v>202</v>
      </c>
    </row>
    <row r="86" spans="1:2" x14ac:dyDescent="0.25">
      <c r="B86" t="s">
        <v>81</v>
      </c>
    </row>
    <row r="88" spans="1:2" x14ac:dyDescent="0.25">
      <c r="A88" s="6" t="s">
        <v>31</v>
      </c>
    </row>
    <row r="89" spans="1:2" x14ac:dyDescent="0.25">
      <c r="A89" t="s">
        <v>71</v>
      </c>
    </row>
    <row r="90" spans="1:2" x14ac:dyDescent="0.25">
      <c r="A90" t="s">
        <v>203</v>
      </c>
    </row>
    <row r="92" spans="1:2" x14ac:dyDescent="0.25">
      <c r="A92" s="8" t="s">
        <v>56</v>
      </c>
    </row>
    <row r="93" spans="1:2" x14ac:dyDescent="0.25">
      <c r="A93" s="5" t="s">
        <v>204</v>
      </c>
    </row>
    <row r="94" spans="1:2" x14ac:dyDescent="0.25">
      <c r="A94" t="s">
        <v>84</v>
      </c>
    </row>
    <row r="95" spans="1:2" x14ac:dyDescent="0.25">
      <c r="A95" t="s">
        <v>205</v>
      </c>
    </row>
    <row r="96" spans="1:2" x14ac:dyDescent="0.25">
      <c r="A96" t="s">
        <v>206</v>
      </c>
    </row>
    <row r="98" spans="1:1" x14ac:dyDescent="0.25">
      <c r="A98" s="6" t="s">
        <v>207</v>
      </c>
    </row>
    <row r="99" spans="1:1" x14ac:dyDescent="0.25">
      <c r="A99" t="s">
        <v>208</v>
      </c>
    </row>
    <row r="100" spans="1:1" x14ac:dyDescent="0.25">
      <c r="A100" t="s">
        <v>209</v>
      </c>
    </row>
    <row r="101" spans="1:1" x14ac:dyDescent="0.25">
      <c r="A101" t="s">
        <v>210</v>
      </c>
    </row>
    <row r="102" spans="1:1" x14ac:dyDescent="0.25">
      <c r="A102" t="s">
        <v>211</v>
      </c>
    </row>
    <row r="103" spans="1:1" x14ac:dyDescent="0.25">
      <c r="A103" t="s">
        <v>212</v>
      </c>
    </row>
    <row r="104" spans="1:1" x14ac:dyDescent="0.25">
      <c r="A104" t="s">
        <v>213</v>
      </c>
    </row>
    <row r="105" spans="1:1" x14ac:dyDescent="0.25">
      <c r="A105" t="s">
        <v>214</v>
      </c>
    </row>
    <row r="106" spans="1:1" x14ac:dyDescent="0.25">
      <c r="A106" t="s">
        <v>215</v>
      </c>
    </row>
    <row r="107" spans="1:1" x14ac:dyDescent="0.25">
      <c r="A107" t="s">
        <v>216</v>
      </c>
    </row>
    <row r="108" spans="1:1" x14ac:dyDescent="0.25">
      <c r="A108" t="s">
        <v>217</v>
      </c>
    </row>
    <row r="109" spans="1:1" x14ac:dyDescent="0.25">
      <c r="A109" t="s">
        <v>63</v>
      </c>
    </row>
    <row r="110" spans="1:1" x14ac:dyDescent="0.25">
      <c r="A110" t="s">
        <v>218</v>
      </c>
    </row>
    <row r="111" spans="1:1" x14ac:dyDescent="0.25">
      <c r="A111" t="s">
        <v>219</v>
      </c>
    </row>
    <row r="112" spans="1:1" x14ac:dyDescent="0.25">
      <c r="A112" t="s">
        <v>220</v>
      </c>
    </row>
    <row r="113" spans="1:1" x14ac:dyDescent="0.25">
      <c r="A113" t="s">
        <v>221</v>
      </c>
    </row>
    <row r="114" spans="1:1" x14ac:dyDescent="0.25">
      <c r="A114" t="s">
        <v>222</v>
      </c>
    </row>
    <row r="115" spans="1:1" x14ac:dyDescent="0.25">
      <c r="A115" t="s">
        <v>223</v>
      </c>
    </row>
    <row r="117" spans="1:1" x14ac:dyDescent="0.25">
      <c r="A117" t="s">
        <v>224</v>
      </c>
    </row>
    <row r="118" spans="1:1" x14ac:dyDescent="0.25">
      <c r="A118" t="s">
        <v>79</v>
      </c>
    </row>
    <row r="119" spans="1:1" x14ac:dyDescent="0.25">
      <c r="A119" t="s">
        <v>130</v>
      </c>
    </row>
    <row r="120" spans="1:1" x14ac:dyDescent="0.25">
      <c r="A120"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Matriz Riesgos</vt:lpstr>
      <vt:lpstr>Criterios impacto 4</vt:lpstr>
      <vt:lpstr>Criterios impacto 3</vt:lpstr>
      <vt:lpstr>Criterios impacto 2</vt:lpstr>
      <vt:lpstr>Criterios impacto 1</vt:lpstr>
      <vt:lpstr>Parámetros</vt:lpstr>
      <vt:lpstr>'Matriz Riesgos'!Área_de_impresión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 Gómez Petro</dc:creator>
  <cp:keywords/>
  <dc:description/>
  <cp:lastModifiedBy>Faiber Gabino Correa Amezquita</cp:lastModifiedBy>
  <cp:revision/>
  <dcterms:created xsi:type="dcterms:W3CDTF">2019-05-14T13:58:21Z</dcterms:created>
  <dcterms:modified xsi:type="dcterms:W3CDTF">2025-01-02T21:34:46Z</dcterms:modified>
  <cp:category/>
  <cp:contentStatus/>
</cp:coreProperties>
</file>