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SAF\"/>
    </mc:Choice>
  </mc:AlternateContent>
  <bookViews>
    <workbookView xWindow="0" yWindow="0" windowWidth="28800" windowHeight="11610" tabRatio="933" activeTab="2"/>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IGC!$A$1:$H$48</definedName>
    <definedName name="_xlnm.Print_Area" localSheetId="3">MRG!$A$1:$H$95</definedName>
    <definedName name="_xlnm.Print_Area" localSheetId="1">PME!$A$1:$H$29</definedName>
    <definedName name="_xlnm.Print_Area" localSheetId="2">PMI!$A$1:$H$72</definedName>
    <definedName name="_xlnm.Print_Area" localSheetId="5">RECE!$A$1:$H$34</definedName>
    <definedName name="_xlnm.Print_Area" localSheetId="0">Resultados!$A$1:$H$44</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3" l="1"/>
  <c r="H11" i="13"/>
  <c r="D11" i="13"/>
  <c r="H9" i="13"/>
  <c r="B6" i="13"/>
  <c r="B5" i="13"/>
  <c r="C3" i="13"/>
  <c r="D11" i="12"/>
  <c r="H10" i="12"/>
  <c r="H11" i="12" s="1"/>
  <c r="B6" i="12"/>
  <c r="B5" i="12"/>
  <c r="C3" i="12"/>
  <c r="D22" i="11"/>
  <c r="H21" i="11"/>
  <c r="H22" i="11" s="1"/>
  <c r="D18" i="11"/>
  <c r="H17" i="11"/>
  <c r="H18" i="11" s="1"/>
  <c r="D11" i="11"/>
  <c r="H12" i="11" s="1"/>
  <c r="B6" i="11"/>
  <c r="B5" i="11"/>
  <c r="C3" i="11"/>
  <c r="D15" i="10"/>
  <c r="H19" i="10" s="1"/>
  <c r="B6" i="10"/>
  <c r="B5" i="10"/>
  <c r="C3" i="10"/>
  <c r="H13" i="9"/>
  <c r="D13" i="9"/>
  <c r="H12" i="9"/>
  <c r="H11" i="9"/>
  <c r="D10" i="9"/>
  <c r="B6" i="9"/>
  <c r="B5" i="9"/>
  <c r="C3" i="9"/>
  <c r="G23" i="3"/>
  <c r="F23" i="3"/>
  <c r="G18" i="3"/>
  <c r="F18" i="3"/>
  <c r="E18" i="3"/>
  <c r="G17" i="3"/>
  <c r="F17" i="3"/>
  <c r="E17" i="3"/>
  <c r="G12" i="3"/>
  <c r="G11" i="3"/>
  <c r="G10" i="3"/>
  <c r="H10" i="3" s="1"/>
  <c r="F10" i="3"/>
  <c r="E10" i="3"/>
  <c r="F3" i="3"/>
  <c r="F3" i="11" s="1"/>
  <c r="E11" i="3" l="1"/>
  <c r="H16" i="10"/>
  <c r="H23" i="3"/>
  <c r="E19" i="3"/>
  <c r="H18" i="3"/>
  <c r="F19" i="3"/>
  <c r="F12" i="3"/>
  <c r="D14" i="11"/>
  <c r="H13" i="11"/>
  <c r="H14" i="11" s="1"/>
  <c r="E12" i="3"/>
  <c r="H17" i="3"/>
  <c r="G13" i="3"/>
  <c r="G19" i="3"/>
  <c r="F3" i="10"/>
  <c r="F3" i="9"/>
  <c r="F3" i="13"/>
  <c r="F3" i="12"/>
  <c r="E13" i="3" l="1"/>
  <c r="E26" i="3" s="1"/>
  <c r="F11" i="3"/>
  <c r="H11" i="3" s="1"/>
  <c r="D18" i="10"/>
  <c r="H17" i="10"/>
  <c r="H18" i="10" s="1"/>
  <c r="H19" i="3"/>
  <c r="H12" i="3"/>
  <c r="G26" i="3"/>
  <c r="F13" i="3" l="1"/>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14" authorId="0" shapeId="0">
      <text>
        <r>
          <rPr>
            <sz val="10"/>
            <color indexed="81"/>
            <rFont val="Arial"/>
            <family val="2"/>
          </rPr>
          <t>Incluya el número de hallazgos y/o no conformidades que fueron abiertos en Isolución durante el trimestre objeto de seguimiento</t>
        </r>
      </text>
    </comment>
    <comment ref="H14"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15"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9" authorId="0" shapeId="0">
      <text>
        <r>
          <rPr>
            <sz val="10"/>
            <color indexed="81"/>
            <rFont val="Arial"/>
            <family val="2"/>
          </rPr>
          <t>Incluya el número de riesgos de gestión que se encuentran en el mapa de riesgos del proceso. 
Para este efecto consultar Isolución.</t>
        </r>
      </text>
    </comment>
    <comment ref="D10" authorId="0" shapeId="0">
      <text>
        <r>
          <rPr>
            <sz val="10"/>
            <color indexed="81"/>
            <rFont val="Arial"/>
            <family val="2"/>
          </rPr>
          <t>Incluya el número de acciones que fueron abiertas en Isolución durante el trimestre objeto de seguimiento</t>
        </r>
      </text>
    </comment>
    <comment ref="H10"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1"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<sst xmlns="http://schemas.openxmlformats.org/spreadsheetml/2006/main" count="184" uniqueCount="125">
  <si>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</si>
  <si>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</si>
  <si>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</si>
  <si>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</si>
  <si>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</si>
  <si>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</si>
  <si>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</si>
  <si>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</si>
  <si>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</si>
  <si>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</si>
  <si>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</si>
  <si>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</si>
  <si>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</si>
  <si>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</si>
  <si>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</si>
  <si>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</si>
  <si>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</si>
  <si>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</si>
  <si>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</si>
  <si>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</si>
  <si>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</si>
  <si>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</si>
  <si>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</si>
  <si>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</si>
  <si>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</si>
  <si>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</si>
  <si>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</si>
  <si>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</si>
  <si>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</si>
  <si>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</si>
  <si>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</si>
  <si>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</si>
  <si>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</si>
  <si>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</si>
  <si>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</si>
  <si>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</si>
  <si>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</si>
  <si>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</si>
  <si>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</si>
  <si>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</si>
  <si>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</si>
  <si>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</si>
  <si>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</si>
  <si>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</si>
  <si>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</si>
  <si>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</si>
  <si>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</si>
  <si>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</si>
  <si>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</si>
  <si>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</si>
  <si>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E. ATENCION DE REQUERIMIENTOS ENTES DE CONTROL EXTERNO</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</si>
  <si>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</si>
  <si>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</si>
  <si>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</si>
  <si>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</si>
  <si>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</si>
  <si>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</si>
  <si>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</si>
  <si>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</si>
  <si>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EN EJECUCION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</si>
  <si>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</si>
  <si>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r>
      <rPr>
        <b/>
        <sz val="12"/>
        <color theme="1"/>
        <rFont val="Arial"/>
        <family val="2"/>
      </rPr>
      <t xml:space="preserve">ACCIONES PARA ABORDAR RIESGOS, EN EJECUCION 
</t>
    </r>
    <r>
      <rPr>
        <sz val="12"/>
        <color theme="1"/>
        <rFont val="Arial"/>
        <family val="2"/>
      </rPr>
      <t>(Relacione aquellas acciones que se encuentran en ejecución de acuerdo con el cronograma, indicando el número del riesgo, el número de la acción, el plazo para su ejecución y el porcentaje de avance)</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</si>
  <si>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</si>
  <si>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</si>
  <si>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</si>
  <si>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</si>
  <si>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</si>
  <si>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</si>
  <si>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</si>
  <si>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</si>
  <si>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</si>
  <si>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t>C. MAPA DE RIESGOS DE GESTION MRG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</si>
  <si>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</si>
  <si>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</si>
  <si>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</si>
  <si>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SOBRE LA EFECTIVIDAD DE LOS CONTROLES IMPLEMENTADOS PARA ADMINISTRAR LOS RIESGOS DE GESTION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</si>
  <si>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</si>
  <si>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r>
      <rPr>
        <b/>
        <sz val="12"/>
        <color theme="1"/>
        <rFont val="Arial"/>
        <family val="2"/>
      </rPr>
      <t xml:space="preserve">ANÁLISIS DE RESULTADOS PARA ATENCION DE REQUERIMIENTOS DE ENTES DE CONTROL EXTERNO 
</t>
    </r>
    <r>
      <rPr>
        <sz val="12"/>
        <color theme="1"/>
        <rFont val="Arial"/>
        <family val="2"/>
      </rPr>
      <t>(Relacione los requerimientos que fueron atendidos extemporáneamente y aquellos para los cuales se recibió una reiteración)</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</si>
  <si>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</si>
  <si>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</si>
  <si>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</si>
  <si>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</si>
  <si>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</si>
  <si>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</si>
  <si>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</si>
  <si>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</si>
  <si>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</si>
  <si>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</si>
  <si>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Ninguna</t>
  </si>
  <si>
    <t>Ninguna.</t>
  </si>
  <si>
    <t>SUBDIRECCION ADMINISTRATIVA Y FINANCIERA</t>
  </si>
  <si>
    <t xml:space="preserve">GESTIÓN DE TALENTO HUMANO </t>
  </si>
  <si>
    <t>Todos los hallazgos cuentan con el plan de mejoramiento formulado.</t>
  </si>
  <si>
    <t>No cuenta con acciones en ejecución para el periodo de evaluación.</t>
  </si>
  <si>
    <t>No cuenta con acciones incumplidas para el periodo de evaluación.</t>
  </si>
  <si>
    <t xml:space="preserve">No se encontraron limitaciones. </t>
  </si>
  <si>
    <t>Hallazgos, No conformidades y/u Oportunidades de mejora abiertas durante el periodo de seguimiento</t>
  </si>
  <si>
    <t>Hallazgos, No conformidades y/u Oportunidades de mejora que se encontraban abiertas al inicio del periodo de seguimiento</t>
  </si>
  <si>
    <t>Total Hallazgos, No conformidades y/u Oportunidades de mejora abiertas</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</si>
  <si>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</si>
  <si>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</si>
  <si>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Hallazgos, No conformidades y/u Oportunidades de mejora cumplidas, de aquellas cuyo plazo venció en el periodo objeto de seguimiento + aquellas vencidas en periodos anteriores (CERRADAS)</t>
  </si>
  <si>
    <t>Hallazgos, No conformidades y/u Oportunidades de mejora vencidas no cumplidas</t>
  </si>
  <si>
    <t>Hallazgos, No conformidades y/u Oportunidades de mejora para las cuales se tramitó prorroga de acciones durante el periodo de seguimiento</t>
  </si>
  <si>
    <t>Proporción de Hallazgos, No conformidades y/u Oportunidades de mejora con acciones prorrogadas en relación con el total de Hallazgos y/o No conformidades abiertas</t>
  </si>
  <si>
    <r>
      <rPr>
        <b/>
        <sz val="12"/>
        <color theme="1"/>
        <rFont val="Arial"/>
        <family val="2"/>
      </rPr>
      <t xml:space="preserve">HALLAZGOS, NO CONFORMIDADES Y/U OPORTUNIDADES DE MEJORA EN EJECUCION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</si>
  <si>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CUYAS ACCIONES FUERON CERRADAS
</t>
    </r>
    <r>
      <rPr>
        <sz val="12"/>
        <color theme="1"/>
        <rFont val="Arial"/>
        <family val="2"/>
      </rPr>
      <t>(Relacione aquellos Hallazgos, No conformidades y/u Oportunidades de mejora que fueron cerradas por la Oficina de Control Interno durante el periodo objeto de seguimiento, indicando el número del hallazgo, no conformidad y/u oportunidad de mejora, el número de la acción y la fecha de cierre)</t>
    </r>
  </si>
  <si>
    <r>
      <rPr>
        <b/>
        <sz val="12"/>
        <color theme="1"/>
        <rFont val="Arial"/>
        <family val="2"/>
      </rPr>
      <t xml:space="preserve">HALLAZGOS, NO CONFORMIDADES Y/U OPORTUNIDADES DE MEJORA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</si>
  <si>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NO CONFORMIDADES Y/U OPORTUNIDADES DE MEJORA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</si>
  <si>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t xml:space="preserve">
JEFE OCI
</t>
  </si>
  <si>
    <t>AUDITOR OCI
ANA CAROLINA RESTREPO GUERRERO</t>
  </si>
  <si>
    <t xml:space="preserve">  </t>
  </si>
  <si>
    <t xml:space="preserve"> </t>
  </si>
  <si>
    <t>Indicador No.2:  Índice de clima organizacional - Periocidad de medición anual - al momento del seguimiento no se ha presentado ejecución del mismo por su frecuencia de medición, se encuentra dentro de los tiempos sin inconveniente ni comentario alguno.
Indicador No.3: Indice de desempeño laboral de funcionarios - Periocidad de medición anual - al momento del seguimiento no se ha presentado ejecución del mismo por su frecuencia de medición, se encuentra dentro de los tiempos sin inconveniente ni comentario alguno.
Indicador No.4: Porcentaje de ejecución del plan anual de bienestar e incentivos - Periocidad de medición semestral - se han desarrollado actividades de bienestar con la Caja de Compensación Familiar y el DASC. Se encuentra en etapa contractual el proceso de bienestar para las actividades pendientes; se realiza seguimiento por parte del área el 16/07/2019
Indicador No.5: Porcentaje de ejecución del plan anual de seguridad y salud en el trabajo - Periocidad de medición mensual - se da continuidad a las actividades programadas en el Plan de Seguridad y Salud en el Trabajo, sin embargo, debido al incremento de casos reportados como accidentes de trabajo en el mes de junio/19 (13 casos) y que el personal designado para el SGSST es insuficiente para cubrir las tareas programadas para el mes, no se logró cubrir la totalidad de las actividades propuestas; se realiza seguimiento por parte del área el 15/07/2019
Indicador No.6: Porcentaje de ejecución del plan institucional de capacitación - Periocidad de medición semestral - se viene ejecutando el PIC con la oferta de formación Distrital y se encuentra en proceso precontractual la contratación de algunas temáticas pendientes de acuerdo con las necesidades identificadas; se realiza seguimiento por parte del área el 16/07/2019.
Indicador No.7: Porcentaje de funcionarios que asisten a las actividades del plan institucional de capacitación - Periocidad de medición trimestral - se han realizado convocatorias para capacitaciones sin ningun costo para el Instituto; por la cual no han sido de caracter obligatorio y se refleja en la baja asistencia a las actividades programadas, se realiza seguimiento por parte del área el 17/07/2019.
Indicador No.8: Porcentaje de funcionarios que participan en las actividades del plan de bienestar e incentivos - Periodicidad de medición trimestral - se realizó conteo en el que se determinó la participacion de los funcionarios en el menos 1 de las actividades programadas por Bienestar Social; esta participación es voluntaria o de beneficio personal, se realiza seguimiento por parte del área el 17/07/2019.
Indicador No.9: Tasa de accidentalidad - Periodicidad de medición mensual - Respecto a la medición ralizada durante la vegencia anterior (2018), el indice de accidentalidad se mantuvo en el 7%, no se redujo, se realiza seguimiento por parte del área el 15/07/2019.</t>
  </si>
  <si>
    <t>Indicador No.1:  Impacto de la capacitación en el desempeño laboral de funcionarios - Periocidad de medición trimestral - al momento del seguimiento no se encuentra gestión desde la vigencia anterior (11/12/2018) donde el área manifestó que se adelantaron tres (3) capacitaciones del PIC 2018, las cuales se llevaron a cabo en el mes de diciembre de 2018 y la evaluación de impacto se realizará en marzo de 2019, fecha en la cual no se evidenció seguimiento alguno.</t>
  </si>
  <si>
    <t>Es necesario realizar el seguimiento según la periodicidad formulada para cada uno de los indicadores y cargar los soportes de seguimiento y/o cumplimiento de los mismos.</t>
  </si>
  <si>
    <t>A 2do Trimestre 2019</t>
  </si>
  <si>
    <t>Pendiente instructivo de diligenciamiento</t>
  </si>
  <si>
    <t>En el periodo evaluado se observa que los requerimientos realizados a la Subdirección Administrativa y Financiera / Área de Talento Humano fueron atendidos dentro de los tiempos establecidos así:
 * Requerimientos a los que el área de talento humanos aporta para respuesta:
                - Total recibidos: 7
                - Respuesta extemporánea: 1
                - Reiteración: 1
 * Requerimientos los cuales son consolidados por el área de Talento Humano con el aporte de otras áreas:
                - Total recibidos: 6
                - Respuesta extemporánea: 0
                - Reiteración: 0
 * Requerimientos exclusivos para respuesta del Área de Talento Humano:
                - Total recibidos: 30
                - Respuesta extemporánea: 0
                - Reiteración: 0</t>
  </si>
  <si>
    <t xml:space="preserve">Se observa en términos generales el buen desempeño del proceso, y la gestión que viene realizando para la optimización de los isntrumentos de medición, así mismo, es necesario atender las actividades que se encuentran establecidas para el 2019, teniendo en cuenta que es cierre de vigencia y debe hacerse con tiempo para no incurrir en posibles vencimientos sin tomar las acciones correctivas si hubiesen lugar con el fin de mantener la mejora continua del proceso.
</t>
  </si>
  <si>
    <t>Es necesario tener claridad en los controles/seguimientos formulados y mantener actualizada la información de tal forma que se pueda realizar una evaluación objetiva soportada en evidencias reales. 
Se debe dar continuidad a las actividades programadas teniendo en cuenta los tiempos para no incurrir en posibles incumplimientos y adjuntar los soportes que evidencien el seguimiento y/o cumplimiento de las/los mismos.</t>
  </si>
  <si>
    <t>Dentro del periodo evaluado no se cerró ninguna actividad ni hallazgo, las que el proceso tiene fueron cerradas así:
• 363: "En cuanto al Formato de verificación del perfil del cargo se dejará el registro en cada una de las historias laborales en custodia del Área de Talento Humano.", cerrada el 16-jul-18
• 431: "Solicitar a la Oficina Asesora de Planeación del IDRD el ajuste a la frecuencia de los indicadores relacionados con el procedimiento de capacitación y formación V.8.", cerrada el 16-jul-18
• No.476: Se generaron 2 actividades; Actividad No.01: Se cerró por cumplimiento de la actividad en el periodo de evaluación anterior. 
Actividad No.02: Se evidencia correctamente la gestión y desarrollo de la actividad, se procede a cerrarla; el grado de cumplimiento es del 100%, tiene fecha de vencimiento: 31/12/2018.
• No. 477 "Profesiograma ajustado y publicado en el Sistema ISOLUCION." se cumplió antes del plazo establecido (31-dic-18) por lo cual se efectuó el cierre el 16-jul-18
• No.474: Se da cumplimiento de revisión y redireccionamiento del indicador, integrándolo a los indicadores de estructura, proceso y resultado. se cierra actividad. Cierre 05/03/2019
• No.473: Se da cumplimiento de revisión y redireccionamiento del indicador, integrándolo a los indicadores de estructura, proceso y resultado. se cierra actividad. Cierre 05/03/2019</t>
  </si>
  <si>
    <t>• No.524: 
Se generaron 9 actividades; de las cuales se cierran dos, una se encuentra vencida y 6 se ejecutan dentro de los tiempos establecidos (31/12/2019); se realiza seguimiento y se recomienda tener en cuenta los tiempos de ejecución para no incurrir en vencimientos, dentro de las actividades en ejecución se observan dos de ellas que tienen el 0% de avance; las actividades presentan un avance del 40% y se ejecutan así: 
Actividad No.2 y 6: La actividad "Adelantar la liquidación del reconocimiento por permanencia mediante el aplicativo Kactus" la cual al seguimiento actual no presenta avance y ni actividad desde la vigencia 2018; se recomienda tener en cuenta tiempos de ejecución y compromisos para no incurrir en incumplimientos de vigencia 2019.
Actividad No.3 y 7:La actividad "Realizar la liquidación de las prestaciones sociales definitivas a través del Sistema Kactus; verificando la herramienta y solicitando el acompañamiento de la firma contratada por el IDRD"; la cual al seguimiento actual no presenta avance y no se rpesenta actividad desde la vigencia 2018; se recomienda tener en cuenta tiempos de ejecución y compromisos para no incurrir en incumplimientos de vigencia 2019.
Actividad No.4 y 8: La actividad "Solicitar a la empresa contratada por el IDRD soporte al aplicativo Kactus, en el desarrollo de la herramienta que permita generar los archivos planos con destino a entidades financieras diferentes a Davivienda" donde la configuración de bancos se está realizando en el servidor de pruebas y fue necesario colocar otro caso al proveedor (Digital Ware), para culminar la configuración, la cual se asignó con el caso número 564630.
Se realizo reunión con el equipo nuevo de trabajo de nómina, 15/02/2019 donde se asignaron los roles y responsabilidades y se determinó revisión de todos los procedimientos y formatos del Área para la vigencia 2019; al revisar de nuevo esta actividad; se evidencia que la fecha de compromiso era el 09 de abril de 2019, y el 27 de junio de 2019 se encuentra todavía en seguimiento por parte del área manifestando que aún se están realizando pruebas con el proveedor, es necesario establecer una nueva fecha de compromiso y realizar la solicitud correspondiente.
• No.478: 
Se generaron 3 actividades; Actividad No.01: Se cerró por cumplimiento de la actividad en el periodo de evaluación anterior.
Actividad No.02: Se cerró por cumplimiento de la actividad en el periodo de evaluación anterior. 
Actividad No.03 Para la actividad "Realizar el seguimiento a cada uno de los indicadores aprobados de acuerdo con la periodicidad establecida en los mismos", Se realiza seguimiento y se evidencia el cumplimiento de la actividad; se recomienda seguir periódicamente con las actividades y complementar el cargue de la gestión realizada; se continúa con la ejecución de la actividad hasta cierre de vigencia 2019; el grado de cumplimiento es de 35% y se encuentra dentro de los tiempos establecidos.
• No.475:
Para la actividad "Documentar en el Sistema Isolución del IDRD el procedimiento ¿Asegurar el Trabajo en Alturas¿ así como el Programa de Prevención y Protección contra caídas en alturas"; se realiza seguimiento y se evidencia avance de la actividad; se recomienda cargar como evidencia la gestión realizada en cuanto a la aprobación del programa de prevención y protección contra caídas en alturas; se continua con el seguimiento de esta actividad; el grado de cumplimiento es del 40% y se encuentra dentro de los tiempos establecidos.</t>
  </si>
  <si>
    <t xml:space="preserve">En el periodo evaluado no se solicitó ampliación de fechas para el cumplimiento de las mismas, las que se presentan a continuación se generaron en seguimientos anteriores;
Para dar cumplimiento a las actividades de los planes de mejoramiento, el área de Talento Humano solicitó ampliación de fechas de actividades para las siguientes acciones:
No.475: Falta documentar en el sistema ISOLUCIÖN el programa de protección contra caídas para trabajos de mantenimiento en el que exista riesgo de caer a 1.5 m o más sobre un nivel inferior.
Actividad No.1: Documentar en el Sistema Isolución del IDRD el procedimiento ¿Asegurar el Trabajo en Alturas¿ así como el Programa de Prevención y Protección contra caídas en alturas; avance 30% nueva fecha de ejecución: 31/12/2019.
No.478: No se encontraron indicadores de estructura, proceso y resultado el Sistema de Gestión de Seguridad y Salud en el Trabajo del IDRD
Actividad No.3:Realizar el seguimiento a cada uno de los indicadores aprobados de acuerdo con la periodicidad establecida en los mismos; avance 30% nueva fecha de ejecución: 31/12/2019 
No.524: Se evidenciaron diferencias en el reconocimiento y pago de algunos conceptos, tal como se observa en el cuadro No. 3, incumpliendo la actividad No. 50 del ¿Procedimiento Liquidación de Nómina V.6¿, Gestión del Talento Humano, lo anterior ha podido generar riesgo a la entidad por posibles demandas en la inexactitud del pago de dichas prestaciones, por el incumplimiento del Decreto 1045 de 1978.
Actividad No.2: Adelantar la liquidación del reconocimiento por permanencia mediante el aplicativo Kactus; avance 0% nueva fecha de ejecución: 31/12/2019. 
Actividad No.3: Realizar la liquidación de las prestaciones sociales definitivas a través del Sistema Kactus; verificando la herramienta y solicitando el acompañamiento de la firma contratada por el IDRD;avance 0% nueva fecha de ejecución: 31/12/2019 .
Actividad No.4: Solicitar a la empresa contratada por el IDRD soporte al aplicativo Kactus, en el desarrollo de la herramienta que permita generar los archivos planos con destino a entidades financieras diferentes a Davivienda, avance 0% nueva fecha de ejecución: 31/12/2019 </t>
  </si>
  <si>
    <t>Es necesario tener en cuenta los tiempos que son utilizados en cada una de las áreas para la verificación de los documentos asociados a las acciones de mejora; es por esto que deben ser gestionados con anterioridad y no incurrir en posteriores incumplimientos.
Se recomienda llevar un seguimiento y cargue de evidencias periódicamente de tal forma que se observe el avance que han tenido cada una de las actividades y no esperar hasta fin de vigencia para realizarlo. 
Así mismo, se requiere complementar los seguimientos reportados con las evidencias pertinentes que den cuenta del avance de las acciones.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</si>
</sst>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2"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b/>
      <i/>
      <sz val="20"/>
      <color rgb="FF92D050"/>
      <name val="Arial"/>
      <family val="2"/>
    </font>
    <font>
      <b/>
      <sz val="20"/>
      <color rgb="FF92D050"/>
      <name val="Arial"/>
      <family val="2"/>
    </font>
    <font>
      <b/>
      <sz val="20"/>
      <color rgb="FFFF0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s>
  <cellStyleXfs count="2">
    <xf numFmtId="0" fontId="0" fillId="0" borderId="0"/>
    <xf numFmtId="9" fontId="2" fillId="0" borderId="0" applyFont="0" applyFill="0" applyBorder="0" applyAlignment="0" applyProtection="0"/>
  </cellStyleXfs>
  <cellXfs count="211">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0"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xf>
    <xf numFmtId="0" fontId="10" fillId="0" borderId="15" xfId="0" applyFont="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9" fontId="9" fillId="3" borderId="1" xfId="0" applyNumberFormat="1" applyFont="1" applyFill="1" applyBorder="1" applyAlignment="1" applyProtection="1">
      <alignment horizontal="center" vertical="center"/>
    </xf>
    <xf numFmtId="9" fontId="9" fillId="4" borderId="15" xfId="0" applyNumberFormat="1" applyFont="1" applyFill="1" applyBorder="1" applyAlignment="1" applyProtection="1">
      <alignment horizontal="center" vertical="center"/>
    </xf>
    <xf numFmtId="9" fontId="9" fillId="5"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1" fillId="0" borderId="0" xfId="0" applyFont="1" applyAlignment="1" applyProtection="1">
      <alignment vertical="center"/>
      <protection locked="0"/>
    </xf>
    <xf numFmtId="0" fontId="11" fillId="0" borderId="0" xfId="0" applyFont="1" applyFill="1" applyAlignment="1" applyProtection="1">
      <alignment vertical="center"/>
      <protection locked="0"/>
    </xf>
    <xf numFmtId="9" fontId="10"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0"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3" fillId="6" borderId="38" xfId="0" applyFont="1" applyFill="1" applyBorder="1" applyAlignment="1" applyProtection="1">
      <alignment horizontal="center" vertical="center"/>
    </xf>
    <xf numFmtId="0" fontId="13" fillId="6" borderId="39" xfId="0" applyFont="1" applyFill="1" applyBorder="1" applyAlignment="1" applyProtection="1">
      <alignment horizontal="center" vertical="center"/>
    </xf>
    <xf numFmtId="9" fontId="10" fillId="2" borderId="30" xfId="1" applyFont="1" applyFill="1" applyBorder="1" applyAlignment="1" applyProtection="1">
      <alignment horizontal="center" vertical="center"/>
    </xf>
    <xf numFmtId="0" fontId="15" fillId="0" borderId="0" xfId="0" applyFont="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Fill="1" applyBorder="1" applyAlignment="1" applyProtection="1">
      <alignment horizontal="center" vertical="center"/>
    </xf>
    <xf numFmtId="9" fontId="18" fillId="3" borderId="1" xfId="0" applyNumberFormat="1" applyFont="1" applyFill="1" applyBorder="1" applyAlignment="1" applyProtection="1">
      <alignment horizontal="center" vertical="center"/>
    </xf>
    <xf numFmtId="9" fontId="18" fillId="4" borderId="15"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9" fontId="10"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9" fontId="19" fillId="3" borderId="1" xfId="0" applyNumberFormat="1" applyFont="1" applyFill="1" applyBorder="1" applyAlignment="1" applyProtection="1">
      <alignment horizontal="center" vertical="center"/>
    </xf>
    <xf numFmtId="9" fontId="20" fillId="4" borderId="15" xfId="0" applyNumberFormat="1" applyFont="1" applyFill="1" applyBorder="1" applyAlignment="1" applyProtection="1">
      <alignment horizontal="center" vertical="center"/>
    </xf>
    <xf numFmtId="9" fontId="21" fillId="2" borderId="15" xfId="1" applyFont="1" applyFill="1" applyBorder="1" applyAlignment="1" applyProtection="1">
      <alignment horizontal="center"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6"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1" fillId="0" borderId="3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 xfId="0" applyFont="1" applyBorder="1" applyAlignment="1" applyProtection="1">
      <alignment horizontal="left" vertical="center"/>
    </xf>
    <xf numFmtId="0" fontId="11" fillId="0" borderId="34" xfId="0" applyFont="1" applyFill="1" applyBorder="1" applyAlignment="1" applyProtection="1">
      <alignment horizontal="left" vertical="center"/>
    </xf>
    <xf numFmtId="0" fontId="11" fillId="0" borderId="29" xfId="0" applyFont="1" applyFill="1" applyBorder="1" applyAlignment="1" applyProtection="1">
      <alignment horizontal="left" vertical="center"/>
    </xf>
    <xf numFmtId="0" fontId="11" fillId="0" borderId="35" xfId="0" applyFont="1" applyFill="1" applyBorder="1" applyAlignment="1" applyProtection="1">
      <alignment horizontal="left" vertical="center"/>
    </xf>
    <xf numFmtId="0" fontId="10" fillId="12" borderId="11" xfId="0" applyFont="1" applyFill="1" applyBorder="1" applyAlignment="1" applyProtection="1">
      <alignment horizontal="center" vertical="center"/>
    </xf>
    <xf numFmtId="0" fontId="10" fillId="12" borderId="12" xfId="0" applyFont="1" applyFill="1" applyBorder="1" applyAlignment="1" applyProtection="1">
      <alignment horizontal="center" vertical="center"/>
    </xf>
    <xf numFmtId="0" fontId="10"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1" xfId="0" applyFont="1" applyBorder="1" applyAlignment="1" applyProtection="1">
      <alignment horizontal="left" vertical="center"/>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2" fillId="0" borderId="10" xfId="0" applyFont="1" applyFill="1" applyBorder="1" applyAlignment="1" applyProtection="1">
      <alignment horizontal="center" vertical="center" wrapText="1"/>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3" fillId="0" borderId="16"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3" fillId="0" borderId="31" xfId="0" applyFont="1" applyBorder="1" applyAlignment="1" applyProtection="1">
      <alignment horizontal="justify" vertical="center" wrapText="1"/>
      <protection locked="0"/>
    </xf>
    <xf numFmtId="0" fontId="3" fillId="0" borderId="27"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locked="0"/>
    </xf>
    <xf numFmtId="0" fontId="3" fillId="0" borderId="28" xfId="0" applyFont="1" applyBorder="1" applyAlignment="1" applyProtection="1">
      <alignment horizontal="justify" vertical="center" wrapText="1"/>
      <protection locked="0"/>
    </xf>
    <xf numFmtId="0" fontId="3" fillId="0" borderId="32"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1" fillId="8" borderId="18" xfId="0" applyFont="1" applyFill="1" applyBorder="1" applyAlignment="1" applyProtection="1">
      <alignment horizontal="justify"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3" fillId="0" borderId="32" xfId="0" applyFont="1" applyBorder="1" applyAlignment="1" applyProtection="1">
      <alignment horizontal="left"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0" borderId="20" xfId="0" applyFont="1" applyFill="1" applyBorder="1" applyAlignment="1" applyProtection="1">
      <alignment horizontal="justify" vertical="center" wrapText="1"/>
      <protection locked="0"/>
    </xf>
    <xf numFmtId="0" fontId="3" fillId="0" borderId="10" xfId="0" applyFont="1" applyFill="1" applyBorder="1" applyAlignment="1" applyProtection="1">
      <alignment horizontal="justify" vertical="center" wrapText="1"/>
      <protection locked="0"/>
    </xf>
    <xf numFmtId="0" fontId="3" fillId="0" borderId="21" xfId="0" applyFont="1" applyFill="1" applyBorder="1" applyAlignment="1" applyProtection="1">
      <alignment horizontal="justify" vertical="center" wrapText="1"/>
      <protection locked="0"/>
    </xf>
    <xf numFmtId="0" fontId="3" fillId="0" borderId="14"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justify" vertical="center" wrapText="1"/>
      <protection locked="0"/>
    </xf>
    <xf numFmtId="0" fontId="3" fillId="0" borderId="15" xfId="0" applyFont="1" applyFill="1" applyBorder="1" applyAlignment="1" applyProtection="1">
      <alignment horizontal="justify" vertical="center" wrapText="1"/>
      <protection locked="0"/>
    </xf>
    <xf numFmtId="0" fontId="1" fillId="10" borderId="18" xfId="0" applyFont="1" applyFill="1" applyBorder="1" applyAlignment="1" applyProtection="1">
      <alignment horizontal="justify" vertical="center" wrapText="1"/>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14" fillId="2" borderId="1" xfId="0" applyFont="1" applyFill="1" applyBorder="1" applyAlignment="1" applyProtection="1">
      <alignment horizontal="center" vertical="center"/>
      <protection locked="0"/>
    </xf>
    <xf numFmtId="0" fontId="16" fillId="7" borderId="11" xfId="0" applyFont="1" applyFill="1" applyBorder="1" applyAlignment="1" applyProtection="1">
      <alignment horizontal="center" vertical="center"/>
    </xf>
    <xf numFmtId="0" fontId="16" fillId="7" borderId="12" xfId="0" applyFont="1" applyFill="1" applyBorder="1" applyAlignment="1" applyProtection="1">
      <alignment horizontal="center" vertical="center"/>
    </xf>
    <xf numFmtId="0" fontId="16" fillId="7" borderId="13" xfId="0" applyFont="1" applyFill="1" applyBorder="1" applyAlignment="1" applyProtection="1">
      <alignment horizontal="center" vertical="center"/>
    </xf>
    <xf numFmtId="0" fontId="15" fillId="0" borderId="32" xfId="0" applyFont="1" applyBorder="1" applyAlignment="1" applyProtection="1">
      <alignment horizontal="justify" vertical="center" wrapText="1"/>
    </xf>
    <xf numFmtId="0" fontId="15" fillId="0" borderId="4" xfId="0" applyFont="1" applyBorder="1" applyAlignment="1" applyProtection="1">
      <alignment horizontal="justify" vertical="center" wrapText="1"/>
    </xf>
    <xf numFmtId="0" fontId="15" fillId="0" borderId="3" xfId="0" applyFont="1" applyBorder="1" applyAlignment="1" applyProtection="1">
      <alignment horizontal="justify" vertical="center" wrapText="1"/>
    </xf>
    <xf numFmtId="0" fontId="15"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15" fillId="7" borderId="9" xfId="0" applyFont="1" applyFill="1" applyBorder="1" applyAlignment="1" applyProtection="1">
      <alignment horizontal="justify" vertical="center" wrapText="1"/>
    </xf>
    <xf numFmtId="0" fontId="15" fillId="7" borderId="19" xfId="0" applyFont="1" applyFill="1" applyBorder="1" applyAlignment="1" applyProtection="1">
      <alignment horizontal="justify" vertical="center" wrapText="1"/>
    </xf>
    <xf numFmtId="0" fontId="15" fillId="0" borderId="10"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wrapText="1"/>
      <protection locked="0"/>
    </xf>
    <xf numFmtId="0" fontId="15" fillId="0" borderId="14" xfId="0" applyFont="1" applyBorder="1" applyAlignment="1" applyProtection="1">
      <alignment horizontal="justify" vertical="center" wrapText="1"/>
      <protection locked="0"/>
    </xf>
    <xf numFmtId="0" fontId="15" fillId="0" borderId="1" xfId="0" applyFont="1" applyBorder="1" applyAlignment="1" applyProtection="1">
      <alignment horizontal="justify" vertical="center" wrapText="1"/>
      <protection locked="0"/>
    </xf>
    <xf numFmtId="0" fontId="15" fillId="0" borderId="15" xfId="0" applyFont="1" applyBorder="1" applyAlignment="1" applyProtection="1">
      <alignment horizontal="justify" vertical="center" wrapText="1"/>
      <protection locked="0"/>
    </xf>
    <xf numFmtId="0" fontId="17" fillId="7" borderId="18" xfId="0" applyFont="1" applyFill="1" applyBorder="1" applyAlignment="1" applyProtection="1">
      <alignment horizontal="justify" vertical="center" wrapText="1"/>
    </xf>
    <xf numFmtId="0" fontId="15" fillId="0" borderId="44" xfId="0" applyFont="1" applyBorder="1" applyAlignment="1" applyProtection="1">
      <alignment horizontal="justify" vertical="center" wrapText="1"/>
      <protection locked="0"/>
    </xf>
    <xf numFmtId="0" fontId="15" fillId="0" borderId="45" xfId="0" applyFont="1" applyBorder="1" applyAlignment="1" applyProtection="1">
      <alignment horizontal="justify" vertical="center" wrapText="1"/>
      <protection locked="0"/>
    </xf>
    <xf numFmtId="0" fontId="15" fillId="0" borderId="22"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wrapText="1"/>
      <protection locked="0"/>
    </xf>
    <xf numFmtId="0" fontId="15" fillId="0" borderId="24" xfId="0" applyFont="1" applyBorder="1" applyAlignment="1" applyProtection="1">
      <alignment horizontal="justify" vertical="center" wrapText="1"/>
      <protection locked="0"/>
    </xf>
    <xf numFmtId="9" fontId="9"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0" fontId="3" fillId="0" borderId="40" xfId="0" applyFont="1" applyBorder="1" applyAlignment="1" applyProtection="1">
      <alignment horizontal="justify" vertical="center" wrapText="1"/>
      <protection locked="0"/>
    </xf>
    <xf numFmtId="0" fontId="3" fillId="0" borderId="41" xfId="0" applyFont="1" applyBorder="1" applyAlignment="1" applyProtection="1">
      <alignment horizontal="justify" vertical="center" wrapText="1"/>
      <protection locked="0"/>
    </xf>
    <xf numFmtId="0" fontId="3" fillId="0" borderId="42" xfId="0" applyFont="1" applyBorder="1" applyAlignment="1" applyProtection="1">
      <alignment horizontal="justify" vertical="center"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topLeftCell="A13" zoomScale="90" zoomScaleNormal="90" workbookViewId="0">
      <selection activeCell="B6" sqref="B6:H6"/>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4" t="s">
        <v>54</v>
      </c>
      <c r="B1" s="44"/>
      <c r="C1" s="44"/>
      <c r="D1" s="44"/>
      <c r="E1" s="44"/>
      <c r="F1" s="44"/>
      <c r="G1" s="44"/>
      <c r="H1" s="44"/>
    </row>
    <row r="3" spans="1:8" ht="35.25" customHeight="1" x14ac:dyDescent="0.25">
      <c r="A3" s="45" t="s">
        <v>0</v>
      </c>
      <c r="B3" s="46"/>
      <c r="C3" s="37" t="s">
        <v>116</v>
      </c>
      <c r="D3" s="47" t="s">
        <v>1</v>
      </c>
      <c r="E3" s="47"/>
      <c r="F3" s="48">
        <f ca="1">TODAY()</f>
        <v>43685</v>
      </c>
      <c r="G3" s="48"/>
      <c r="H3" s="48"/>
    </row>
    <row r="4" spans="1:8" ht="5.0999999999999996" customHeight="1" x14ac:dyDescent="0.25">
      <c r="A4" s="2"/>
      <c r="D4" s="3"/>
      <c r="E4" s="3"/>
      <c r="F4" s="4"/>
      <c r="G4" s="4"/>
    </row>
    <row r="5" spans="1:8" ht="26.1" customHeight="1" x14ac:dyDescent="0.25">
      <c r="A5" s="5" t="s">
        <v>2</v>
      </c>
      <c r="B5" s="49" t="s">
        <v>90</v>
      </c>
      <c r="C5" s="49"/>
      <c r="D5" s="49"/>
      <c r="E5" s="49"/>
      <c r="F5" s="49"/>
      <c r="G5" s="49"/>
      <c r="H5" s="49"/>
    </row>
    <row r="6" spans="1:8" ht="26.1" customHeight="1" x14ac:dyDescent="0.25">
      <c r="A6" s="5" t="s">
        <v>55</v>
      </c>
      <c r="B6" s="41" t="s">
        <v>91</v>
      </c>
      <c r="C6" s="42"/>
      <c r="D6" s="42"/>
      <c r="E6" s="42"/>
      <c r="F6" s="42"/>
      <c r="G6" s="42"/>
      <c r="H6" s="43"/>
    </row>
    <row r="7" spans="1:8" ht="15" customHeight="1" thickBot="1" x14ac:dyDescent="0.3"/>
    <row r="8" spans="1:8" s="14" customFormat="1" ht="30" customHeight="1" thickTop="1" x14ac:dyDescent="0.25">
      <c r="A8" s="76" t="s">
        <v>84</v>
      </c>
      <c r="B8" s="77"/>
      <c r="C8" s="77"/>
      <c r="D8" s="77"/>
      <c r="E8" s="77"/>
      <c r="F8" s="77"/>
      <c r="G8" s="77"/>
      <c r="H8" s="78"/>
    </row>
    <row r="9" spans="1:8" s="15" customFormat="1" ht="39.950000000000003" customHeight="1" x14ac:dyDescent="0.25">
      <c r="A9" s="79" t="s">
        <v>20</v>
      </c>
      <c r="B9" s="80"/>
      <c r="C9" s="80"/>
      <c r="D9" s="81"/>
      <c r="E9" s="33" t="s">
        <v>22</v>
      </c>
      <c r="F9" s="33" t="s">
        <v>23</v>
      </c>
      <c r="G9" s="33" t="s">
        <v>24</v>
      </c>
      <c r="H9" s="34" t="s">
        <v>78</v>
      </c>
    </row>
    <row r="10" spans="1:8" s="15" customFormat="1" ht="30" customHeight="1" x14ac:dyDescent="0.25">
      <c r="A10" s="70" t="s">
        <v>18</v>
      </c>
      <c r="B10" s="71"/>
      <c r="C10" s="71"/>
      <c r="D10" s="72"/>
      <c r="E10" s="7">
        <f>+PME!D10</f>
        <v>0</v>
      </c>
      <c r="F10" s="7">
        <f>+PME!H11</f>
        <v>0</v>
      </c>
      <c r="G10" s="7">
        <f>+PME!D12</f>
        <v>0</v>
      </c>
      <c r="H10" s="40">
        <f>IFERROR(+G10/F10,0)</f>
        <v>0</v>
      </c>
    </row>
    <row r="11" spans="1:8" s="15" customFormat="1" ht="30" customHeight="1" x14ac:dyDescent="0.25">
      <c r="A11" s="70" t="s">
        <v>19</v>
      </c>
      <c r="B11" s="71"/>
      <c r="C11" s="71"/>
      <c r="D11" s="72"/>
      <c r="E11" s="7">
        <f>+PMI!D15</f>
        <v>3</v>
      </c>
      <c r="F11" s="7">
        <f>+PMI!H16</f>
        <v>0</v>
      </c>
      <c r="G11" s="7">
        <f>+PMI!D17</f>
        <v>0</v>
      </c>
      <c r="H11" s="16">
        <f>IFERROR(+G11/F11,0)</f>
        <v>0</v>
      </c>
    </row>
    <row r="12" spans="1:8" s="15" customFormat="1" ht="30" customHeight="1" x14ac:dyDescent="0.25">
      <c r="A12" s="70" t="s">
        <v>47</v>
      </c>
      <c r="B12" s="71"/>
      <c r="C12" s="71"/>
      <c r="D12" s="72"/>
      <c r="E12" s="7">
        <f>+MRG!D11</f>
        <v>0</v>
      </c>
      <c r="F12" s="7">
        <f>+MRG!H12</f>
        <v>0</v>
      </c>
      <c r="G12" s="7">
        <f>+MRG!D13</f>
        <v>0</v>
      </c>
      <c r="H12" s="16">
        <f>IFERROR(+G12/F12,0)</f>
        <v>0</v>
      </c>
    </row>
    <row r="13" spans="1:8" s="15" customFormat="1" ht="30" customHeight="1" thickBot="1" x14ac:dyDescent="0.3">
      <c r="A13" s="50" t="s">
        <v>28</v>
      </c>
      <c r="B13" s="51"/>
      <c r="C13" s="51"/>
      <c r="D13" s="52"/>
      <c r="E13" s="17">
        <f>SUM(E10:E12)</f>
        <v>3</v>
      </c>
      <c r="F13" s="17">
        <f>SUM(F10:F12)</f>
        <v>0</v>
      </c>
      <c r="G13" s="17">
        <f>SUM(G10:G12)</f>
        <v>0</v>
      </c>
      <c r="H13" s="18">
        <f>IFERROR(+G13/F13,0)</f>
        <v>0</v>
      </c>
    </row>
    <row r="14" spans="1:8" s="14" customFormat="1" ht="18.75" thickTop="1" x14ac:dyDescent="0.25"/>
    <row r="15" spans="1:8" s="14" customFormat="1" ht="18.75" thickBot="1" x14ac:dyDescent="0.3"/>
    <row r="16" spans="1:8" s="15" customFormat="1" ht="126.75" thickTop="1" x14ac:dyDescent="0.25">
      <c r="A16" s="67" t="s">
        <v>20</v>
      </c>
      <c r="B16" s="68"/>
      <c r="C16" s="68"/>
      <c r="D16" s="69"/>
      <c r="E16" s="35" t="s">
        <v>25</v>
      </c>
      <c r="F16" s="35" t="s">
        <v>26</v>
      </c>
      <c r="G16" s="35" t="s">
        <v>27</v>
      </c>
      <c r="H16" s="36" t="s">
        <v>78</v>
      </c>
    </row>
    <row r="17" spans="1:8" s="15" customFormat="1" ht="30" customHeight="1" x14ac:dyDescent="0.25">
      <c r="A17" s="70" t="s">
        <v>51</v>
      </c>
      <c r="B17" s="71"/>
      <c r="C17" s="71"/>
      <c r="D17" s="72"/>
      <c r="E17" s="7">
        <f>+MRG!D20</f>
        <v>0</v>
      </c>
      <c r="F17" s="7">
        <f>+MRG!H20</f>
        <v>0</v>
      </c>
      <c r="G17" s="7">
        <f>+MRG!D21</f>
        <v>0</v>
      </c>
      <c r="H17" s="16" t="e">
        <f>+G17/F17</f>
        <v>#DIV/0!</v>
      </c>
    </row>
    <row r="18" spans="1:8" s="15" customFormat="1" ht="30" customHeight="1" x14ac:dyDescent="0.25">
      <c r="A18" s="70" t="s">
        <v>48</v>
      </c>
      <c r="B18" s="71"/>
      <c r="C18" s="71"/>
      <c r="D18" s="72"/>
      <c r="E18" s="7">
        <f>+IGC!D9</f>
        <v>9</v>
      </c>
      <c r="F18" s="7">
        <f>+IGC!H9</f>
        <v>7</v>
      </c>
      <c r="G18" s="7">
        <f>+IGC!D10</f>
        <v>3</v>
      </c>
      <c r="H18" s="16">
        <f>+G18/F18</f>
        <v>0.42857142857142855</v>
      </c>
    </row>
    <row r="19" spans="1:8" s="15" customFormat="1" ht="30" customHeight="1" thickBot="1" x14ac:dyDescent="0.3">
      <c r="A19" s="50" t="s">
        <v>29</v>
      </c>
      <c r="B19" s="51"/>
      <c r="C19" s="51"/>
      <c r="D19" s="52"/>
      <c r="E19" s="17">
        <f>SUM(E17:E18)</f>
        <v>9</v>
      </c>
      <c r="F19" s="17">
        <f>SUM(F17:F18)</f>
        <v>7</v>
      </c>
      <c r="G19" s="17">
        <f>SUM(G17:G18)</f>
        <v>3</v>
      </c>
      <c r="H19" s="18">
        <f>+G19/F19</f>
        <v>0.42857142857142855</v>
      </c>
    </row>
    <row r="20" spans="1:8" s="14" customFormat="1" ht="18.75" thickTop="1" x14ac:dyDescent="0.25"/>
    <row r="21" spans="1:8" s="14" customFormat="1" ht="18.75" thickBot="1" x14ac:dyDescent="0.3"/>
    <row r="22" spans="1:8" s="15" customFormat="1" ht="54.75" thickTop="1" x14ac:dyDescent="0.25">
      <c r="A22" s="67" t="s">
        <v>20</v>
      </c>
      <c r="B22" s="68"/>
      <c r="C22" s="68"/>
      <c r="D22" s="68"/>
      <c r="E22" s="69"/>
      <c r="F22" s="35" t="s">
        <v>79</v>
      </c>
      <c r="G22" s="35" t="s">
        <v>49</v>
      </c>
      <c r="H22" s="19" t="s">
        <v>80</v>
      </c>
    </row>
    <row r="23" spans="1:8" s="15" customFormat="1" ht="30" customHeight="1" thickBot="1" x14ac:dyDescent="0.3">
      <c r="A23" s="73" t="s">
        <v>52</v>
      </c>
      <c r="B23" s="74"/>
      <c r="C23" s="74"/>
      <c r="D23" s="74"/>
      <c r="E23" s="75"/>
      <c r="F23" s="20">
        <f>+RECE!D9</f>
        <v>30</v>
      </c>
      <c r="G23" s="20">
        <f>+RECE!D10</f>
        <v>30</v>
      </c>
      <c r="H23" s="31">
        <f>IFERROR(G23/F23,0)</f>
        <v>1</v>
      </c>
    </row>
    <row r="24" spans="1:8" s="14" customFormat="1" ht="18.75" thickTop="1" x14ac:dyDescent="0.25"/>
    <row r="25" spans="1:8" s="14" customFormat="1" ht="18.75" thickBot="1" x14ac:dyDescent="0.3"/>
    <row r="26" spans="1:8" s="15" customFormat="1" ht="30" customHeight="1" thickTop="1" thickBot="1" x14ac:dyDescent="0.3">
      <c r="A26" s="53" t="s">
        <v>81</v>
      </c>
      <c r="B26" s="54"/>
      <c r="C26" s="54"/>
      <c r="D26" s="54"/>
      <c r="E26" s="21">
        <f>E13+E19+E23</f>
        <v>12</v>
      </c>
      <c r="F26" s="21">
        <f>F13+F19+F23</f>
        <v>37</v>
      </c>
      <c r="G26" s="22">
        <f>G13+G19+G23</f>
        <v>33</v>
      </c>
      <c r="H26" s="23">
        <f>G26/F26</f>
        <v>0.89189189189189189</v>
      </c>
    </row>
    <row r="27" spans="1:8" s="14" customFormat="1" ht="18.75" thickTop="1" x14ac:dyDescent="0.25"/>
    <row r="28" spans="1:8" s="14" customFormat="1" ht="18" x14ac:dyDescent="0.25"/>
    <row r="29" spans="1:8" s="14" customFormat="1" ht="18" x14ac:dyDescent="0.25"/>
    <row r="30" spans="1:8" s="14" customFormat="1" ht="18" x14ac:dyDescent="0.25"/>
    <row r="31" spans="1:8" s="14" customFormat="1" ht="18" x14ac:dyDescent="0.25"/>
    <row r="32" spans="1:8" s="14" customFormat="1" ht="18" x14ac:dyDescent="0.25"/>
    <row r="33" spans="1:8" s="14" customFormat="1" ht="18" x14ac:dyDescent="0.25"/>
    <row r="34" spans="1:8" s="14" customFormat="1" ht="18" x14ac:dyDescent="0.25"/>
    <row r="35" spans="1:8" s="14" customFormat="1" ht="18" x14ac:dyDescent="0.25"/>
    <row r="36" spans="1:8" s="14" customFormat="1" ht="18.75" thickBot="1" x14ac:dyDescent="0.3"/>
    <row r="37" spans="1:8" ht="15.75" customHeight="1" thickTop="1" x14ac:dyDescent="0.25">
      <c r="A37" s="55" t="s">
        <v>110</v>
      </c>
      <c r="B37" s="56"/>
      <c r="C37" s="56"/>
      <c r="D37" s="56"/>
      <c r="E37" s="61" t="s">
        <v>109</v>
      </c>
      <c r="F37" s="61"/>
      <c r="G37" s="61"/>
      <c r="H37" s="62"/>
    </row>
    <row r="38" spans="1:8" ht="15" customHeight="1" x14ac:dyDescent="0.25">
      <c r="A38" s="57"/>
      <c r="B38" s="58"/>
      <c r="C38" s="58"/>
      <c r="D38" s="58"/>
      <c r="E38" s="63"/>
      <c r="F38" s="63"/>
      <c r="G38" s="63"/>
      <c r="H38" s="64"/>
    </row>
    <row r="39" spans="1:8" ht="15" customHeight="1" x14ac:dyDescent="0.25">
      <c r="A39" s="57"/>
      <c r="B39" s="58"/>
      <c r="C39" s="58"/>
      <c r="D39" s="58"/>
      <c r="E39" s="63"/>
      <c r="F39" s="63"/>
      <c r="G39" s="63"/>
      <c r="H39" s="64"/>
    </row>
    <row r="40" spans="1:8" ht="15" customHeight="1" x14ac:dyDescent="0.25">
      <c r="A40" s="57"/>
      <c r="B40" s="58"/>
      <c r="C40" s="58"/>
      <c r="D40" s="58"/>
      <c r="E40" s="63"/>
      <c r="F40" s="63"/>
      <c r="G40" s="63"/>
      <c r="H40" s="64"/>
    </row>
    <row r="41" spans="1:8" ht="15" customHeight="1" x14ac:dyDescent="0.25">
      <c r="A41" s="57"/>
      <c r="B41" s="58"/>
      <c r="C41" s="58"/>
      <c r="D41" s="58"/>
      <c r="E41" s="63"/>
      <c r="F41" s="63"/>
      <c r="G41" s="63"/>
      <c r="H41" s="64"/>
    </row>
    <row r="42" spans="1:8" ht="15" customHeight="1" x14ac:dyDescent="0.25">
      <c r="A42" s="57"/>
      <c r="B42" s="58"/>
      <c r="C42" s="58"/>
      <c r="D42" s="58"/>
      <c r="E42" s="63"/>
      <c r="F42" s="63"/>
      <c r="G42" s="63"/>
      <c r="H42" s="64"/>
    </row>
    <row r="43" spans="1:8" ht="15" customHeight="1" x14ac:dyDescent="0.25">
      <c r="A43" s="57"/>
      <c r="B43" s="58"/>
      <c r="C43" s="58"/>
      <c r="D43" s="58"/>
      <c r="E43" s="63"/>
      <c r="F43" s="63"/>
      <c r="G43" s="63"/>
      <c r="H43" s="64"/>
    </row>
    <row r="44" spans="1:8" ht="15.75" customHeight="1" thickBot="1" x14ac:dyDescent="0.3">
      <c r="A44" s="59"/>
      <c r="B44" s="60"/>
      <c r="C44" s="60"/>
      <c r="D44" s="60"/>
      <c r="E44" s="65"/>
      <c r="F44" s="65"/>
      <c r="G44" s="65"/>
      <c r="H44" s="66"/>
    </row>
    <row r="45" spans="1:8" ht="15.75" thickTop="1" x14ac:dyDescent="0.25"/>
  </sheetData>
  <sheetProtection algorithmName="SHA-512" hashValue="okLRrj30C1JWVxU7Ys/gYsQWQz8SliPreboM4mNAfKrasEwvQ2PvUd+AlgWXdjso2bo6bhQrnGJOQpQ8SIy48w==" saltValue="xy12U7c8r0f/KkH6MraABg==" spinCount="100000" sheet="1"/>
  <mergeCells count="21">
    <mergeCell ref="A10:D10"/>
    <mergeCell ref="A11:D11"/>
    <mergeCell ref="A12:D12"/>
    <mergeCell ref="A8:H8"/>
    <mergeCell ref="A9:D9"/>
    <mergeCell ref="A19:D19"/>
    <mergeCell ref="A26:D26"/>
    <mergeCell ref="A37:D44"/>
    <mergeCell ref="E37:H44"/>
    <mergeCell ref="A13:D13"/>
    <mergeCell ref="A16:D16"/>
    <mergeCell ref="A17:D17"/>
    <mergeCell ref="A18:D18"/>
    <mergeCell ref="A23:E23"/>
    <mergeCell ref="A22:E22"/>
    <mergeCell ref="B6:H6"/>
    <mergeCell ref="A1:H1"/>
    <mergeCell ref="A3:B3"/>
    <mergeCell ref="D3:E3"/>
    <mergeCell ref="F3:H3"/>
    <mergeCell ref="B5:H5"/>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90" zoomScaleNormal="90" workbookViewId="0">
      <selection activeCell="I32" sqref="A32:XFD32"/>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4" t="s">
        <v>54</v>
      </c>
      <c r="B1" s="44"/>
      <c r="C1" s="44"/>
      <c r="D1" s="44"/>
      <c r="E1" s="44"/>
      <c r="F1" s="44"/>
      <c r="G1" s="44"/>
      <c r="H1" s="44"/>
    </row>
    <row r="3" spans="1:8" ht="31.5" customHeight="1" x14ac:dyDescent="0.25">
      <c r="A3" s="45" t="s">
        <v>0</v>
      </c>
      <c r="B3" s="46"/>
      <c r="C3" s="32" t="str">
        <f>+Resultados!C3</f>
        <v>A 2do Trimestre 2019</v>
      </c>
      <c r="D3" s="47" t="s">
        <v>1</v>
      </c>
      <c r="E3" s="47"/>
      <c r="F3" s="48">
        <f ca="1">+Resultados!F3</f>
        <v>43685</v>
      </c>
      <c r="G3" s="48"/>
      <c r="H3" s="48"/>
    </row>
    <row r="4" spans="1:8" ht="5.0999999999999996" customHeight="1" x14ac:dyDescent="0.25">
      <c r="A4" s="2"/>
      <c r="D4" s="3"/>
      <c r="E4" s="3"/>
      <c r="F4" s="4"/>
      <c r="G4" s="4"/>
    </row>
    <row r="5" spans="1:8" ht="26.1" customHeight="1" x14ac:dyDescent="0.25">
      <c r="A5" s="5" t="s">
        <v>2</v>
      </c>
      <c r="B5" s="85" t="str">
        <f>+Resultados!B5</f>
        <v>SUBDIRECCION ADMINISTRATIVA Y FINANCIERA</v>
      </c>
      <c r="C5" s="85"/>
      <c r="D5" s="85"/>
      <c r="E5" s="85"/>
      <c r="F5" s="85"/>
      <c r="G5" s="85"/>
      <c r="H5" s="85"/>
    </row>
    <row r="6" spans="1:8" ht="26.1" customHeight="1" x14ac:dyDescent="0.25">
      <c r="A6" s="5" t="s">
        <v>55</v>
      </c>
      <c r="B6" s="82" t="str">
        <f>+Resultados!B6</f>
        <v xml:space="preserve">GESTIÓN DE TALENTO HUMANO </v>
      </c>
      <c r="C6" s="83"/>
      <c r="D6" s="83"/>
      <c r="E6" s="83"/>
      <c r="F6" s="83"/>
      <c r="G6" s="83"/>
      <c r="H6" s="84"/>
    </row>
    <row r="7" spans="1:8" ht="15" customHeight="1" thickBot="1" x14ac:dyDescent="0.3"/>
    <row r="8" spans="1:8" ht="42.75" customHeight="1" thickTop="1" x14ac:dyDescent="0.25">
      <c r="A8" s="86" t="s">
        <v>69</v>
      </c>
      <c r="B8" s="87"/>
      <c r="C8" s="87"/>
      <c r="D8" s="87"/>
      <c r="E8" s="87"/>
      <c r="F8" s="87"/>
      <c r="G8" s="87"/>
      <c r="H8" s="88"/>
    </row>
    <row r="9" spans="1:8" ht="35.1" customHeight="1" x14ac:dyDescent="0.25">
      <c r="A9" s="89" t="s">
        <v>39</v>
      </c>
      <c r="B9" s="90"/>
      <c r="C9" s="90"/>
      <c r="D9" s="6">
        <v>0</v>
      </c>
      <c r="E9" s="90" t="s">
        <v>40</v>
      </c>
      <c r="F9" s="90"/>
      <c r="G9" s="90"/>
      <c r="H9" s="8">
        <v>0</v>
      </c>
    </row>
    <row r="10" spans="1:8" ht="35.1" customHeight="1" x14ac:dyDescent="0.25">
      <c r="A10" s="91" t="s">
        <v>3</v>
      </c>
      <c r="B10" s="92"/>
      <c r="C10" s="93"/>
      <c r="D10" s="97">
        <f>+D9+H9</f>
        <v>0</v>
      </c>
      <c r="E10" s="90" t="s">
        <v>41</v>
      </c>
      <c r="F10" s="90"/>
      <c r="G10" s="90"/>
      <c r="H10" s="8">
        <v>0</v>
      </c>
    </row>
    <row r="11" spans="1:8" ht="35.1" customHeight="1" x14ac:dyDescent="0.25">
      <c r="A11" s="94"/>
      <c r="B11" s="95"/>
      <c r="C11" s="96"/>
      <c r="D11" s="98"/>
      <c r="E11" s="90" t="s">
        <v>42</v>
      </c>
      <c r="F11" s="90"/>
      <c r="G11" s="90"/>
      <c r="H11" s="13">
        <f>+D10-H10</f>
        <v>0</v>
      </c>
    </row>
    <row r="12" spans="1:8" ht="50.1" customHeight="1" x14ac:dyDescent="0.25">
      <c r="A12" s="89" t="s">
        <v>30</v>
      </c>
      <c r="B12" s="90"/>
      <c r="C12" s="90"/>
      <c r="D12" s="6">
        <v>0</v>
      </c>
      <c r="E12" s="90" t="s">
        <v>4</v>
      </c>
      <c r="F12" s="90"/>
      <c r="G12" s="90"/>
      <c r="H12" s="13">
        <f>+H11-D12</f>
        <v>0</v>
      </c>
    </row>
    <row r="13" spans="1:8" ht="35.1" customHeight="1" x14ac:dyDescent="0.25">
      <c r="A13" s="108" t="s">
        <v>7</v>
      </c>
      <c r="B13" s="85"/>
      <c r="C13" s="85"/>
      <c r="D13" s="38" t="e">
        <f>D12/H11</f>
        <v>#DIV/0!</v>
      </c>
      <c r="E13" s="85" t="s">
        <v>8</v>
      </c>
      <c r="F13" s="85"/>
      <c r="G13" s="85"/>
      <c r="H13" s="39">
        <f>IFERROR(+H12/H10,0)</f>
        <v>0</v>
      </c>
    </row>
    <row r="14" spans="1:8" ht="51" customHeight="1" x14ac:dyDescent="0.25">
      <c r="A14" s="109" t="s">
        <v>59</v>
      </c>
      <c r="B14" s="110"/>
      <c r="C14" s="110"/>
      <c r="D14" s="110"/>
      <c r="E14" s="110"/>
      <c r="F14" s="110"/>
      <c r="G14" s="110"/>
      <c r="H14" s="111"/>
    </row>
    <row r="15" spans="1:8" x14ac:dyDescent="0.25">
      <c r="A15" s="99" t="s">
        <v>93</v>
      </c>
      <c r="B15" s="100"/>
      <c r="C15" s="100"/>
      <c r="D15" s="100"/>
      <c r="E15" s="100"/>
      <c r="F15" s="100"/>
      <c r="G15" s="100"/>
      <c r="H15" s="101"/>
    </row>
    <row r="16" spans="1:8" x14ac:dyDescent="0.25">
      <c r="A16" s="99"/>
      <c r="B16" s="100"/>
      <c r="C16" s="100"/>
      <c r="D16" s="100"/>
      <c r="E16" s="100"/>
      <c r="F16" s="100"/>
      <c r="G16" s="100"/>
      <c r="H16" s="101"/>
    </row>
    <row r="17" spans="1:8" x14ac:dyDescent="0.25">
      <c r="A17" s="112"/>
      <c r="B17" s="113"/>
      <c r="C17" s="113"/>
      <c r="D17" s="113"/>
      <c r="E17" s="113"/>
      <c r="F17" s="113"/>
      <c r="G17" s="113"/>
      <c r="H17" s="114"/>
    </row>
    <row r="18" spans="1:8" ht="66" customHeight="1" x14ac:dyDescent="0.25">
      <c r="A18" s="109" t="s">
        <v>60</v>
      </c>
      <c r="B18" s="110"/>
      <c r="C18" s="110"/>
      <c r="D18" s="110"/>
      <c r="E18" s="110"/>
      <c r="F18" s="110"/>
      <c r="G18" s="110"/>
      <c r="H18" s="111"/>
    </row>
    <row r="19" spans="1:8" x14ac:dyDescent="0.25">
      <c r="A19" s="99" t="s">
        <v>94</v>
      </c>
      <c r="B19" s="100"/>
      <c r="C19" s="100"/>
      <c r="D19" s="100"/>
      <c r="E19" s="100"/>
      <c r="F19" s="100"/>
      <c r="G19" s="100"/>
      <c r="H19" s="101"/>
    </row>
    <row r="20" spans="1:8" x14ac:dyDescent="0.25">
      <c r="A20" s="112"/>
      <c r="B20" s="113"/>
      <c r="C20" s="113"/>
      <c r="D20" s="113"/>
      <c r="E20" s="113"/>
      <c r="F20" s="113"/>
      <c r="G20" s="113"/>
      <c r="H20" s="114"/>
    </row>
    <row r="21" spans="1:8" x14ac:dyDescent="0.25">
      <c r="A21" s="112"/>
      <c r="B21" s="113"/>
      <c r="C21" s="113"/>
      <c r="D21" s="113"/>
      <c r="E21" s="113"/>
      <c r="F21" s="113"/>
      <c r="G21" s="113"/>
      <c r="H21" s="114"/>
    </row>
    <row r="22" spans="1:8" ht="24.95" customHeight="1" x14ac:dyDescent="0.25">
      <c r="A22" s="115" t="s">
        <v>56</v>
      </c>
      <c r="B22" s="116"/>
      <c r="C22" s="116"/>
      <c r="D22" s="116"/>
      <c r="E22" s="116"/>
      <c r="F22" s="116"/>
      <c r="G22" s="116"/>
      <c r="H22" s="117"/>
    </row>
    <row r="23" spans="1:8" x14ac:dyDescent="0.25">
      <c r="A23" s="99" t="s">
        <v>95</v>
      </c>
      <c r="B23" s="100"/>
      <c r="C23" s="100"/>
      <c r="D23" s="100"/>
      <c r="E23" s="100"/>
      <c r="F23" s="100"/>
      <c r="G23" s="100"/>
      <c r="H23" s="101"/>
    </row>
    <row r="24" spans="1:8" x14ac:dyDescent="0.25">
      <c r="A24" s="99"/>
      <c r="B24" s="100"/>
      <c r="C24" s="100"/>
      <c r="D24" s="100"/>
      <c r="E24" s="100"/>
      <c r="F24" s="100"/>
      <c r="G24" s="100"/>
      <c r="H24" s="101"/>
    </row>
    <row r="25" spans="1:8" x14ac:dyDescent="0.25">
      <c r="A25" s="112"/>
      <c r="B25" s="113"/>
      <c r="C25" s="113"/>
      <c r="D25" s="113"/>
      <c r="E25" s="113"/>
      <c r="F25" s="113"/>
      <c r="G25" s="113"/>
      <c r="H25" s="114"/>
    </row>
    <row r="26" spans="1:8" ht="24.95" customHeight="1" x14ac:dyDescent="0.25">
      <c r="A26" s="115" t="s">
        <v>57</v>
      </c>
      <c r="B26" s="116"/>
      <c r="C26" s="116"/>
      <c r="D26" s="116"/>
      <c r="E26" s="116"/>
      <c r="F26" s="116"/>
      <c r="G26" s="116"/>
      <c r="H26" s="117"/>
    </row>
    <row r="27" spans="1:8" x14ac:dyDescent="0.25">
      <c r="A27" s="99" t="s">
        <v>89</v>
      </c>
      <c r="B27" s="100"/>
      <c r="C27" s="100"/>
      <c r="D27" s="100"/>
      <c r="E27" s="100"/>
      <c r="F27" s="100"/>
      <c r="G27" s="100"/>
      <c r="H27" s="101"/>
    </row>
    <row r="28" spans="1:8" x14ac:dyDescent="0.25">
      <c r="A28" s="102"/>
      <c r="B28" s="103"/>
      <c r="C28" s="103"/>
      <c r="D28" s="103"/>
      <c r="E28" s="103"/>
      <c r="F28" s="103"/>
      <c r="G28" s="103"/>
      <c r="H28" s="104"/>
    </row>
    <row r="29" spans="1:8" ht="15.75" thickBot="1" x14ac:dyDescent="0.3">
      <c r="A29" s="105"/>
      <c r="B29" s="106"/>
      <c r="C29" s="106"/>
      <c r="D29" s="106"/>
      <c r="E29" s="106"/>
      <c r="F29" s="106"/>
      <c r="G29" s="106"/>
      <c r="H29" s="107"/>
    </row>
    <row r="30" spans="1:8" ht="15.75" thickTop="1" x14ac:dyDescent="0.25"/>
  </sheetData>
  <sheetProtection algorithmName="SHA-512" hashValue="sxElfCaJ147XyNog9AgEnSUz/gCSeWe5zlX6APp/kNgPxrvZ0ewx+SX7QqvYgYUBmG7rO8OrPNt34VBCidjlVA==" saltValue="1uUcdU9rpTnlMQoCKLoedg==" spinCount="100000" sheet="1" objects="1" scenarios="1"/>
  <mergeCells count="25">
    <mergeCell ref="A27:H29"/>
    <mergeCell ref="A12:C12"/>
    <mergeCell ref="E12:G12"/>
    <mergeCell ref="A13:C13"/>
    <mergeCell ref="E13:G13"/>
    <mergeCell ref="A14:H14"/>
    <mergeCell ref="A15:H17"/>
    <mergeCell ref="A18:H18"/>
    <mergeCell ref="A19:H21"/>
    <mergeCell ref="A22:H22"/>
    <mergeCell ref="A23:H25"/>
    <mergeCell ref="A26:H26"/>
    <mergeCell ref="A8:H8"/>
    <mergeCell ref="A9:C9"/>
    <mergeCell ref="E9:G9"/>
    <mergeCell ref="A10:C11"/>
    <mergeCell ref="D10:D11"/>
    <mergeCell ref="E10:G10"/>
    <mergeCell ref="E11:G11"/>
    <mergeCell ref="B6:H6"/>
    <mergeCell ref="A1:H1"/>
    <mergeCell ref="A3:B3"/>
    <mergeCell ref="D3:E3"/>
    <mergeCell ref="F3:H3"/>
    <mergeCell ref="B5:H5"/>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3"/>
  <sheetViews>
    <sheetView tabSelected="1" zoomScaleNormal="100" workbookViewId="0">
      <selection activeCell="C78" sqref="C78"/>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4" t="s">
        <v>54</v>
      </c>
      <c r="B1" s="44"/>
      <c r="C1" s="44"/>
      <c r="D1" s="44"/>
      <c r="E1" s="44"/>
      <c r="F1" s="44"/>
      <c r="G1" s="44"/>
      <c r="H1" s="44"/>
    </row>
    <row r="3" spans="1:8" ht="31.5" customHeight="1" x14ac:dyDescent="0.25">
      <c r="A3" s="45" t="s">
        <v>0</v>
      </c>
      <c r="B3" s="46"/>
      <c r="C3" s="32" t="str">
        <f>+Resultados!C3</f>
        <v>A 2do Trimestre 2019</v>
      </c>
      <c r="D3" s="47" t="s">
        <v>1</v>
      </c>
      <c r="E3" s="47"/>
      <c r="F3" s="48">
        <f ca="1">+Resultados!F3</f>
        <v>43685</v>
      </c>
      <c r="G3" s="48"/>
      <c r="H3" s="48"/>
    </row>
    <row r="4" spans="1:8" ht="5.0999999999999996" customHeight="1" x14ac:dyDescent="0.25">
      <c r="A4" s="2"/>
      <c r="D4" s="3"/>
      <c r="E4" s="3"/>
      <c r="F4" s="4"/>
      <c r="G4" s="4"/>
    </row>
    <row r="5" spans="1:8" ht="26.1" customHeight="1" x14ac:dyDescent="0.25">
      <c r="A5" s="5" t="s">
        <v>2</v>
      </c>
      <c r="B5" s="85" t="str">
        <f>+Resultados!B5</f>
        <v>SUBDIRECCION ADMINISTRATIVA Y FINANCIERA</v>
      </c>
      <c r="C5" s="85"/>
      <c r="D5" s="85"/>
      <c r="E5" s="85"/>
      <c r="F5" s="85"/>
      <c r="G5" s="85"/>
      <c r="H5" s="85"/>
    </row>
    <row r="6" spans="1:8" ht="26.1" customHeight="1" x14ac:dyDescent="0.25">
      <c r="A6" s="5" t="s">
        <v>55</v>
      </c>
      <c r="B6" s="82" t="str">
        <f>+Resultados!B6</f>
        <v xml:space="preserve">GESTIÓN DE TALENTO HUMANO </v>
      </c>
      <c r="C6" s="83"/>
      <c r="D6" s="83"/>
      <c r="E6" s="83"/>
      <c r="F6" s="83"/>
      <c r="G6" s="83"/>
      <c r="H6" s="84"/>
    </row>
    <row r="7" spans="1:8" ht="15" customHeight="1" thickBot="1" x14ac:dyDescent="0.3"/>
    <row r="8" spans="1:8" ht="45" customHeight="1" thickTop="1" x14ac:dyDescent="0.25">
      <c r="A8" s="123" t="s">
        <v>70</v>
      </c>
      <c r="B8" s="124"/>
      <c r="C8" s="124"/>
      <c r="D8" s="124"/>
      <c r="E8" s="124"/>
      <c r="F8" s="124"/>
      <c r="G8" s="124"/>
      <c r="H8" s="125"/>
    </row>
    <row r="9" spans="1:8" ht="18" customHeight="1" x14ac:dyDescent="0.25">
      <c r="A9" s="126" t="s">
        <v>58</v>
      </c>
      <c r="B9" s="127"/>
      <c r="C9" s="127"/>
      <c r="D9" s="127"/>
      <c r="E9" s="127"/>
      <c r="F9" s="127"/>
      <c r="G9" s="127"/>
      <c r="H9" s="128"/>
    </row>
    <row r="10" spans="1:8" ht="18" customHeight="1" x14ac:dyDescent="0.25">
      <c r="A10" s="129"/>
      <c r="B10" s="130"/>
      <c r="C10" s="130"/>
      <c r="D10" s="130"/>
      <c r="E10" s="130"/>
      <c r="F10" s="130"/>
      <c r="G10" s="130"/>
      <c r="H10" s="131"/>
    </row>
    <row r="11" spans="1:8" ht="18" customHeight="1" x14ac:dyDescent="0.25">
      <c r="A11" s="129"/>
      <c r="B11" s="130"/>
      <c r="C11" s="130"/>
      <c r="D11" s="130"/>
      <c r="E11" s="130"/>
      <c r="F11" s="130"/>
      <c r="G11" s="130"/>
      <c r="H11" s="131"/>
    </row>
    <row r="12" spans="1:8" ht="18" customHeight="1" x14ac:dyDescent="0.25">
      <c r="A12" s="132" t="s">
        <v>92</v>
      </c>
      <c r="B12" s="133"/>
      <c r="C12" s="133"/>
      <c r="D12" s="133"/>
      <c r="E12" s="133"/>
      <c r="F12" s="133"/>
      <c r="G12" s="133"/>
      <c r="H12" s="134"/>
    </row>
    <row r="13" spans="1:8" ht="18" customHeight="1" x14ac:dyDescent="0.25">
      <c r="A13" s="135"/>
      <c r="B13" s="136"/>
      <c r="C13" s="136"/>
      <c r="D13" s="136"/>
      <c r="E13" s="136"/>
      <c r="F13" s="136"/>
      <c r="G13" s="136"/>
      <c r="H13" s="137"/>
    </row>
    <row r="14" spans="1:8" ht="35.1" customHeight="1" x14ac:dyDescent="0.25">
      <c r="A14" s="138" t="s">
        <v>96</v>
      </c>
      <c r="B14" s="121"/>
      <c r="C14" s="122"/>
      <c r="D14" s="6">
        <v>0</v>
      </c>
      <c r="E14" s="120" t="s">
        <v>97</v>
      </c>
      <c r="F14" s="121"/>
      <c r="G14" s="122"/>
      <c r="H14" s="8">
        <v>3</v>
      </c>
    </row>
    <row r="15" spans="1:8" ht="35.1" customHeight="1" x14ac:dyDescent="0.25">
      <c r="A15" s="91" t="s">
        <v>98</v>
      </c>
      <c r="B15" s="92"/>
      <c r="C15" s="93"/>
      <c r="D15" s="118">
        <f>+D14+H14</f>
        <v>3</v>
      </c>
      <c r="E15" s="90" t="s">
        <v>99</v>
      </c>
      <c r="F15" s="90"/>
      <c r="G15" s="90"/>
      <c r="H15" s="8">
        <v>3</v>
      </c>
    </row>
    <row r="16" spans="1:8" ht="45" customHeight="1" x14ac:dyDescent="0.25">
      <c r="A16" s="94"/>
      <c r="B16" s="95"/>
      <c r="C16" s="96"/>
      <c r="D16" s="119"/>
      <c r="E16" s="120" t="s">
        <v>100</v>
      </c>
      <c r="F16" s="121"/>
      <c r="G16" s="122"/>
      <c r="H16" s="13">
        <f>+D15-H15</f>
        <v>0</v>
      </c>
    </row>
    <row r="17" spans="1:16" ht="62.25" customHeight="1" x14ac:dyDescent="0.25">
      <c r="A17" s="89" t="s">
        <v>101</v>
      </c>
      <c r="B17" s="90"/>
      <c r="C17" s="90"/>
      <c r="D17" s="6">
        <v>0</v>
      </c>
      <c r="E17" s="120" t="s">
        <v>102</v>
      </c>
      <c r="F17" s="121"/>
      <c r="G17" s="122"/>
      <c r="H17" s="13">
        <f>+H16-D17</f>
        <v>0</v>
      </c>
    </row>
    <row r="18" spans="1:16" ht="45" customHeight="1" x14ac:dyDescent="0.25">
      <c r="A18" s="139" t="s">
        <v>5</v>
      </c>
      <c r="B18" s="83"/>
      <c r="C18" s="84"/>
      <c r="D18" s="10" t="e">
        <f>D17/H16</f>
        <v>#DIV/0!</v>
      </c>
      <c r="E18" s="82" t="s">
        <v>6</v>
      </c>
      <c r="F18" s="83"/>
      <c r="G18" s="84"/>
      <c r="H18" s="11" t="e">
        <f>+H17/H16</f>
        <v>#DIV/0!</v>
      </c>
    </row>
    <row r="19" spans="1:16" ht="54.75" customHeight="1" x14ac:dyDescent="0.25">
      <c r="A19" s="140" t="s">
        <v>103</v>
      </c>
      <c r="B19" s="141"/>
      <c r="C19" s="141"/>
      <c r="D19" s="9">
        <v>0</v>
      </c>
      <c r="E19" s="142" t="s">
        <v>104</v>
      </c>
      <c r="F19" s="143"/>
      <c r="G19" s="144"/>
      <c r="H19" s="12">
        <f>+D19/D15</f>
        <v>0</v>
      </c>
    </row>
    <row r="20" spans="1:16" ht="51" customHeight="1" x14ac:dyDescent="0.25">
      <c r="A20" s="145" t="s">
        <v>105</v>
      </c>
      <c r="B20" s="146"/>
      <c r="C20" s="146"/>
      <c r="D20" s="146"/>
      <c r="E20" s="146"/>
      <c r="F20" s="146"/>
      <c r="G20" s="146"/>
      <c r="H20" s="147"/>
    </row>
    <row r="21" spans="1:16" x14ac:dyDescent="0.25">
      <c r="A21" s="99" t="s">
        <v>122</v>
      </c>
      <c r="B21" s="100"/>
      <c r="C21" s="100"/>
      <c r="D21" s="100"/>
      <c r="E21" s="100"/>
      <c r="F21" s="100"/>
      <c r="G21" s="100"/>
      <c r="H21" s="101"/>
    </row>
    <row r="22" spans="1:16" x14ac:dyDescent="0.25">
      <c r="A22" s="99"/>
      <c r="B22" s="100"/>
      <c r="C22" s="100"/>
      <c r="D22" s="100"/>
      <c r="E22" s="100"/>
      <c r="F22" s="100"/>
      <c r="G22" s="100"/>
      <c r="H22" s="101"/>
    </row>
    <row r="23" spans="1:16" x14ac:dyDescent="0.25">
      <c r="A23" s="99"/>
      <c r="B23" s="100"/>
      <c r="C23" s="100"/>
      <c r="D23" s="100"/>
      <c r="E23" s="100"/>
      <c r="F23" s="100"/>
      <c r="G23" s="100"/>
      <c r="H23" s="101"/>
    </row>
    <row r="24" spans="1:16" x14ac:dyDescent="0.25">
      <c r="A24" s="99"/>
      <c r="B24" s="100"/>
      <c r="C24" s="100"/>
      <c r="D24" s="100"/>
      <c r="E24" s="100"/>
      <c r="F24" s="100"/>
      <c r="G24" s="100"/>
      <c r="H24" s="101"/>
    </row>
    <row r="25" spans="1:16" x14ac:dyDescent="0.25">
      <c r="A25" s="99"/>
      <c r="B25" s="100"/>
      <c r="C25" s="100"/>
      <c r="D25" s="100"/>
      <c r="E25" s="100"/>
      <c r="F25" s="100"/>
      <c r="G25" s="100"/>
      <c r="H25" s="101"/>
    </row>
    <row r="26" spans="1:16" x14ac:dyDescent="0.25">
      <c r="A26" s="99"/>
      <c r="B26" s="100"/>
      <c r="C26" s="100"/>
      <c r="D26" s="100"/>
      <c r="E26" s="100"/>
      <c r="F26" s="100"/>
      <c r="G26" s="100"/>
      <c r="H26" s="101"/>
      <c r="M26" s="1" t="s">
        <v>111</v>
      </c>
    </row>
    <row r="27" spans="1:16" x14ac:dyDescent="0.25">
      <c r="A27" s="99"/>
      <c r="B27" s="100"/>
      <c r="C27" s="100"/>
      <c r="D27" s="100"/>
      <c r="E27" s="100"/>
      <c r="F27" s="100"/>
      <c r="G27" s="100"/>
      <c r="H27" s="101"/>
      <c r="M27" s="1" t="s">
        <v>112</v>
      </c>
      <c r="N27" s="1" t="s">
        <v>112</v>
      </c>
      <c r="O27" s="1" t="s">
        <v>112</v>
      </c>
    </row>
    <row r="28" spans="1:16" x14ac:dyDescent="0.25">
      <c r="A28" s="99"/>
      <c r="B28" s="100"/>
      <c r="C28" s="100"/>
      <c r="D28" s="100"/>
      <c r="E28" s="100"/>
      <c r="F28" s="100"/>
      <c r="G28" s="100"/>
      <c r="H28" s="101"/>
      <c r="M28" s="1" t="s">
        <v>112</v>
      </c>
    </row>
    <row r="29" spans="1:16" x14ac:dyDescent="0.25">
      <c r="A29" s="99"/>
      <c r="B29" s="100"/>
      <c r="C29" s="100"/>
      <c r="D29" s="100"/>
      <c r="E29" s="100"/>
      <c r="F29" s="100"/>
      <c r="G29" s="100"/>
      <c r="H29" s="101"/>
      <c r="P29" s="1" t="s">
        <v>112</v>
      </c>
    </row>
    <row r="30" spans="1:16" x14ac:dyDescent="0.25">
      <c r="A30" s="99"/>
      <c r="B30" s="100"/>
      <c r="C30" s="100"/>
      <c r="D30" s="100"/>
      <c r="E30" s="100"/>
      <c r="F30" s="100"/>
      <c r="G30" s="100"/>
      <c r="H30" s="101"/>
    </row>
    <row r="31" spans="1:16" x14ac:dyDescent="0.25">
      <c r="A31" s="99"/>
      <c r="B31" s="100"/>
      <c r="C31" s="100"/>
      <c r="D31" s="100"/>
      <c r="E31" s="100"/>
      <c r="F31" s="100"/>
      <c r="G31" s="100"/>
      <c r="H31" s="101"/>
      <c r="M31" s="1" t="s">
        <v>112</v>
      </c>
      <c r="N31" s="1" t="s">
        <v>112</v>
      </c>
      <c r="O31" s="1" t="s">
        <v>112</v>
      </c>
    </row>
    <row r="32" spans="1:16" x14ac:dyDescent="0.25">
      <c r="A32" s="99"/>
      <c r="B32" s="100"/>
      <c r="C32" s="100"/>
      <c r="D32" s="100"/>
      <c r="E32" s="100"/>
      <c r="F32" s="100"/>
      <c r="G32" s="100"/>
      <c r="H32" s="101"/>
    </row>
    <row r="33" spans="1:8" x14ac:dyDescent="0.25">
      <c r="A33" s="99"/>
      <c r="B33" s="100"/>
      <c r="C33" s="100"/>
      <c r="D33" s="100"/>
      <c r="E33" s="100"/>
      <c r="F33" s="100"/>
      <c r="G33" s="100"/>
      <c r="H33" s="101"/>
    </row>
    <row r="34" spans="1:8" x14ac:dyDescent="0.25">
      <c r="A34" s="99"/>
      <c r="B34" s="100"/>
      <c r="C34" s="100"/>
      <c r="D34" s="100"/>
      <c r="E34" s="100"/>
      <c r="F34" s="100"/>
      <c r="G34" s="100"/>
      <c r="H34" s="101"/>
    </row>
    <row r="35" spans="1:8" x14ac:dyDescent="0.25">
      <c r="A35" s="99"/>
      <c r="B35" s="100"/>
      <c r="C35" s="100"/>
      <c r="D35" s="100"/>
      <c r="E35" s="100"/>
      <c r="F35" s="100"/>
      <c r="G35" s="100"/>
      <c r="H35" s="101"/>
    </row>
    <row r="36" spans="1:8" x14ac:dyDescent="0.25">
      <c r="A36" s="99"/>
      <c r="B36" s="100"/>
      <c r="C36" s="100"/>
      <c r="D36" s="100"/>
      <c r="E36" s="100"/>
      <c r="F36" s="100"/>
      <c r="G36" s="100"/>
      <c r="H36" s="101"/>
    </row>
    <row r="37" spans="1:8" x14ac:dyDescent="0.25">
      <c r="A37" s="99"/>
      <c r="B37" s="100"/>
      <c r="C37" s="100"/>
      <c r="D37" s="100"/>
      <c r="E37" s="100"/>
      <c r="F37" s="100"/>
      <c r="G37" s="100"/>
      <c r="H37" s="101"/>
    </row>
    <row r="38" spans="1:8" x14ac:dyDescent="0.25">
      <c r="A38" s="99"/>
      <c r="B38" s="100"/>
      <c r="C38" s="100"/>
      <c r="D38" s="100"/>
      <c r="E38" s="100"/>
      <c r="F38" s="100"/>
      <c r="G38" s="100"/>
      <c r="H38" s="101"/>
    </row>
    <row r="39" spans="1:8" x14ac:dyDescent="0.25">
      <c r="A39" s="99"/>
      <c r="B39" s="100"/>
      <c r="C39" s="100"/>
      <c r="D39" s="100"/>
      <c r="E39" s="100"/>
      <c r="F39" s="100"/>
      <c r="G39" s="100"/>
      <c r="H39" s="101"/>
    </row>
    <row r="40" spans="1:8" x14ac:dyDescent="0.25">
      <c r="A40" s="99"/>
      <c r="B40" s="100"/>
      <c r="C40" s="100"/>
      <c r="D40" s="100"/>
      <c r="E40" s="100"/>
      <c r="F40" s="100"/>
      <c r="G40" s="100"/>
      <c r="H40" s="101"/>
    </row>
    <row r="41" spans="1:8" x14ac:dyDescent="0.25">
      <c r="A41" s="99"/>
      <c r="B41" s="100"/>
      <c r="C41" s="100"/>
      <c r="D41" s="100"/>
      <c r="E41" s="100"/>
      <c r="F41" s="100"/>
      <c r="G41" s="100"/>
      <c r="H41" s="101"/>
    </row>
    <row r="42" spans="1:8" x14ac:dyDescent="0.25">
      <c r="A42" s="99"/>
      <c r="B42" s="100"/>
      <c r="C42" s="100"/>
      <c r="D42" s="100"/>
      <c r="E42" s="100"/>
      <c r="F42" s="100"/>
      <c r="G42" s="100"/>
      <c r="H42" s="101"/>
    </row>
    <row r="43" spans="1:8" x14ac:dyDescent="0.25">
      <c r="A43" s="99"/>
      <c r="B43" s="100"/>
      <c r="C43" s="100"/>
      <c r="D43" s="100"/>
      <c r="E43" s="100"/>
      <c r="F43" s="100"/>
      <c r="G43" s="100"/>
      <c r="H43" s="101"/>
    </row>
    <row r="44" spans="1:8" x14ac:dyDescent="0.25">
      <c r="A44" s="112"/>
      <c r="B44" s="113"/>
      <c r="C44" s="113"/>
      <c r="D44" s="113"/>
      <c r="E44" s="113"/>
      <c r="F44" s="113"/>
      <c r="G44" s="113"/>
      <c r="H44" s="114"/>
    </row>
    <row r="45" spans="1:8" ht="60" customHeight="1" x14ac:dyDescent="0.25">
      <c r="A45" s="145" t="s">
        <v>106</v>
      </c>
      <c r="B45" s="146"/>
      <c r="C45" s="146"/>
      <c r="D45" s="146"/>
      <c r="E45" s="146"/>
      <c r="F45" s="146"/>
      <c r="G45" s="146"/>
      <c r="H45" s="147"/>
    </row>
    <row r="46" spans="1:8" x14ac:dyDescent="0.25">
      <c r="A46" s="99" t="s">
        <v>121</v>
      </c>
      <c r="B46" s="100"/>
      <c r="C46" s="100"/>
      <c r="D46" s="100"/>
      <c r="E46" s="100"/>
      <c r="F46" s="100"/>
      <c r="G46" s="100"/>
      <c r="H46" s="101"/>
    </row>
    <row r="47" spans="1:8" x14ac:dyDescent="0.25">
      <c r="A47" s="99"/>
      <c r="B47" s="100"/>
      <c r="C47" s="100"/>
      <c r="D47" s="100"/>
      <c r="E47" s="100"/>
      <c r="F47" s="100"/>
      <c r="G47" s="100"/>
      <c r="H47" s="101"/>
    </row>
    <row r="48" spans="1:8" x14ac:dyDescent="0.25">
      <c r="A48" s="99"/>
      <c r="B48" s="100"/>
      <c r="C48" s="100"/>
      <c r="D48" s="100"/>
      <c r="E48" s="100"/>
      <c r="F48" s="100"/>
      <c r="G48" s="100"/>
      <c r="H48" s="101"/>
    </row>
    <row r="49" spans="1:8" x14ac:dyDescent="0.25">
      <c r="A49" s="99"/>
      <c r="B49" s="100"/>
      <c r="C49" s="100"/>
      <c r="D49" s="100"/>
      <c r="E49" s="100"/>
      <c r="F49" s="100"/>
      <c r="G49" s="100"/>
      <c r="H49" s="101"/>
    </row>
    <row r="50" spans="1:8" x14ac:dyDescent="0.25">
      <c r="A50" s="99"/>
      <c r="B50" s="100"/>
      <c r="C50" s="100"/>
      <c r="D50" s="100"/>
      <c r="E50" s="100"/>
      <c r="F50" s="100"/>
      <c r="G50" s="100"/>
      <c r="H50" s="101"/>
    </row>
    <row r="51" spans="1:8" x14ac:dyDescent="0.25">
      <c r="A51" s="99"/>
      <c r="B51" s="100"/>
      <c r="C51" s="100"/>
      <c r="D51" s="100"/>
      <c r="E51" s="100"/>
      <c r="F51" s="100"/>
      <c r="G51" s="100"/>
      <c r="H51" s="101"/>
    </row>
    <row r="52" spans="1:8" x14ac:dyDescent="0.25">
      <c r="A52" s="99"/>
      <c r="B52" s="100"/>
      <c r="C52" s="100"/>
      <c r="D52" s="100"/>
      <c r="E52" s="100"/>
      <c r="F52" s="100"/>
      <c r="G52" s="100"/>
      <c r="H52" s="101"/>
    </row>
    <row r="53" spans="1:8" x14ac:dyDescent="0.25">
      <c r="A53" s="99"/>
      <c r="B53" s="100"/>
      <c r="C53" s="100"/>
      <c r="D53" s="100"/>
      <c r="E53" s="100"/>
      <c r="F53" s="100"/>
      <c r="G53" s="100"/>
      <c r="H53" s="101"/>
    </row>
    <row r="54" spans="1:8" x14ac:dyDescent="0.25">
      <c r="A54" s="99"/>
      <c r="B54" s="100"/>
      <c r="C54" s="100"/>
      <c r="D54" s="100"/>
      <c r="E54" s="100"/>
      <c r="F54" s="100"/>
      <c r="G54" s="100"/>
      <c r="H54" s="101"/>
    </row>
    <row r="55" spans="1:8" x14ac:dyDescent="0.25">
      <c r="A55" s="99"/>
      <c r="B55" s="100"/>
      <c r="C55" s="100"/>
      <c r="D55" s="100"/>
      <c r="E55" s="100"/>
      <c r="F55" s="100"/>
      <c r="G55" s="100"/>
      <c r="H55" s="101"/>
    </row>
    <row r="56" spans="1:8" x14ac:dyDescent="0.25">
      <c r="A56" s="99"/>
      <c r="B56" s="100"/>
      <c r="C56" s="100"/>
      <c r="D56" s="100"/>
      <c r="E56" s="100"/>
      <c r="F56" s="100"/>
      <c r="G56" s="100"/>
      <c r="H56" s="101"/>
    </row>
    <row r="57" spans="1:8" x14ac:dyDescent="0.25">
      <c r="A57" s="112"/>
      <c r="B57" s="113"/>
      <c r="C57" s="113"/>
      <c r="D57" s="113"/>
      <c r="E57" s="113"/>
      <c r="F57" s="113"/>
      <c r="G57" s="113"/>
      <c r="H57" s="114"/>
    </row>
    <row r="58" spans="1:8" ht="54.75" customHeight="1" x14ac:dyDescent="0.25">
      <c r="A58" s="145" t="s">
        <v>107</v>
      </c>
      <c r="B58" s="146"/>
      <c r="C58" s="146"/>
      <c r="D58" s="146"/>
      <c r="E58" s="146"/>
      <c r="F58" s="146"/>
      <c r="G58" s="146"/>
      <c r="H58" s="147"/>
    </row>
    <row r="59" spans="1:8" x14ac:dyDescent="0.25">
      <c r="A59" s="99" t="s">
        <v>88</v>
      </c>
      <c r="B59" s="100"/>
      <c r="C59" s="100"/>
      <c r="D59" s="100"/>
      <c r="E59" s="100"/>
      <c r="F59" s="100"/>
      <c r="G59" s="100"/>
      <c r="H59" s="101"/>
    </row>
    <row r="60" spans="1:8" x14ac:dyDescent="0.25">
      <c r="A60" s="112"/>
      <c r="B60" s="113"/>
      <c r="C60" s="113"/>
      <c r="D60" s="113"/>
      <c r="E60" s="113"/>
      <c r="F60" s="113"/>
      <c r="G60" s="113"/>
      <c r="H60" s="114"/>
    </row>
    <row r="61" spans="1:8" ht="56.25" customHeight="1" x14ac:dyDescent="0.25">
      <c r="A61" s="145" t="s">
        <v>108</v>
      </c>
      <c r="B61" s="146"/>
      <c r="C61" s="146"/>
      <c r="D61" s="146"/>
      <c r="E61" s="146"/>
      <c r="F61" s="146"/>
      <c r="G61" s="146"/>
      <c r="H61" s="147"/>
    </row>
    <row r="62" spans="1:8" x14ac:dyDescent="0.25">
      <c r="A62" s="99" t="s">
        <v>123</v>
      </c>
      <c r="B62" s="100"/>
      <c r="C62" s="100"/>
      <c r="D62" s="100"/>
      <c r="E62" s="100"/>
      <c r="F62" s="100"/>
      <c r="G62" s="100"/>
      <c r="H62" s="101"/>
    </row>
    <row r="63" spans="1:8" x14ac:dyDescent="0.25">
      <c r="A63" s="112"/>
      <c r="B63" s="113"/>
      <c r="C63" s="113"/>
      <c r="D63" s="113"/>
      <c r="E63" s="113"/>
      <c r="F63" s="113"/>
      <c r="G63" s="113"/>
      <c r="H63" s="114"/>
    </row>
    <row r="64" spans="1:8" ht="24.95" customHeight="1" x14ac:dyDescent="0.25">
      <c r="A64" s="148" t="s">
        <v>56</v>
      </c>
      <c r="B64" s="146"/>
      <c r="C64" s="146"/>
      <c r="D64" s="146"/>
      <c r="E64" s="146"/>
      <c r="F64" s="146"/>
      <c r="G64" s="146"/>
      <c r="H64" s="147"/>
    </row>
    <row r="65" spans="1:8" x14ac:dyDescent="0.25">
      <c r="A65" s="99" t="s">
        <v>88</v>
      </c>
      <c r="B65" s="100"/>
      <c r="C65" s="100"/>
      <c r="D65" s="100"/>
      <c r="E65" s="100"/>
      <c r="F65" s="100"/>
      <c r="G65" s="100"/>
      <c r="H65" s="101"/>
    </row>
    <row r="66" spans="1:8" x14ac:dyDescent="0.25">
      <c r="A66" s="112"/>
      <c r="B66" s="113"/>
      <c r="C66" s="113"/>
      <c r="D66" s="113"/>
      <c r="E66" s="113"/>
      <c r="F66" s="113"/>
      <c r="G66" s="113"/>
      <c r="H66" s="114"/>
    </row>
    <row r="67" spans="1:8" ht="24.95" customHeight="1" x14ac:dyDescent="0.25">
      <c r="A67" s="148" t="s">
        <v>57</v>
      </c>
      <c r="B67" s="146"/>
      <c r="C67" s="146"/>
      <c r="D67" s="146"/>
      <c r="E67" s="146"/>
      <c r="F67" s="146"/>
      <c r="G67" s="146"/>
      <c r="H67" s="147"/>
    </row>
    <row r="68" spans="1:8" x14ac:dyDescent="0.25">
      <c r="A68" s="99" t="s">
        <v>124</v>
      </c>
      <c r="B68" s="100"/>
      <c r="C68" s="100"/>
      <c r="D68" s="100"/>
      <c r="E68" s="100"/>
      <c r="F68" s="100"/>
      <c r="G68" s="100"/>
      <c r="H68" s="101"/>
    </row>
    <row r="69" spans="1:8" x14ac:dyDescent="0.25">
      <c r="A69" s="102"/>
      <c r="B69" s="103"/>
      <c r="C69" s="103"/>
      <c r="D69" s="103"/>
      <c r="E69" s="103"/>
      <c r="F69" s="103"/>
      <c r="G69" s="103"/>
      <c r="H69" s="104"/>
    </row>
    <row r="70" spans="1:8" x14ac:dyDescent="0.25">
      <c r="A70" s="102"/>
      <c r="B70" s="103"/>
      <c r="C70" s="103"/>
      <c r="D70" s="103"/>
      <c r="E70" s="103"/>
      <c r="F70" s="103"/>
      <c r="G70" s="103"/>
      <c r="H70" s="104"/>
    </row>
    <row r="71" spans="1:8" x14ac:dyDescent="0.25">
      <c r="A71" s="102"/>
      <c r="B71" s="103"/>
      <c r="C71" s="103"/>
      <c r="D71" s="103"/>
      <c r="E71" s="103"/>
      <c r="F71" s="103"/>
      <c r="G71" s="103"/>
      <c r="H71" s="104"/>
    </row>
    <row r="72" spans="1:8" ht="15.75" thickBot="1" x14ac:dyDescent="0.3">
      <c r="A72" s="105"/>
      <c r="B72" s="106"/>
      <c r="C72" s="106"/>
      <c r="D72" s="106"/>
      <c r="E72" s="106"/>
      <c r="F72" s="106"/>
      <c r="G72" s="106"/>
      <c r="H72" s="107"/>
    </row>
    <row r="73" spans="1:8" ht="15.75" thickTop="1" x14ac:dyDescent="0.25"/>
  </sheetData>
  <sheetProtection algorithmName="SHA-512" hashValue="8x5S0fjILzsO+j/WqbL8t1mNR889uU8hG+ht9xTpXrl+c1a3SRI+k9fOIVqgWkp5HSfR/umwmAX1ryrdiZyi6Q==" saltValue="lAmlGG3yi/Sku0iJT2qbrQ==" spinCount="100000" sheet="1" objects="1" scenarios="1"/>
  <mergeCells count="33">
    <mergeCell ref="A68:H72"/>
    <mergeCell ref="A20:H20"/>
    <mergeCell ref="A21:H44"/>
    <mergeCell ref="A45:H45"/>
    <mergeCell ref="A46:H57"/>
    <mergeCell ref="A58:H58"/>
    <mergeCell ref="A59:H60"/>
    <mergeCell ref="A61:H61"/>
    <mergeCell ref="A62:H63"/>
    <mergeCell ref="A64:H64"/>
    <mergeCell ref="A65:H66"/>
    <mergeCell ref="A67:H67"/>
    <mergeCell ref="A17:C17"/>
    <mergeCell ref="E17:G17"/>
    <mergeCell ref="A18:C18"/>
    <mergeCell ref="E18:G18"/>
    <mergeCell ref="A19:C19"/>
    <mergeCell ref="E19:G19"/>
    <mergeCell ref="A15:C16"/>
    <mergeCell ref="D15:D16"/>
    <mergeCell ref="E15:G15"/>
    <mergeCell ref="E16:G16"/>
    <mergeCell ref="A1:H1"/>
    <mergeCell ref="A3:B3"/>
    <mergeCell ref="D3:E3"/>
    <mergeCell ref="F3:H3"/>
    <mergeCell ref="B5:H5"/>
    <mergeCell ref="B6:H6"/>
    <mergeCell ref="A8:H8"/>
    <mergeCell ref="A9:H11"/>
    <mergeCell ref="A12:H13"/>
    <mergeCell ref="A14:C14"/>
    <mergeCell ref="E14:G14"/>
  </mergeCells>
  <conditionalFormatting sqref="D18">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18">
    <cfRule type="cellIs" dxfId="23" priority="6" operator="between">
      <formula>0</formula>
      <formula>0.3</formula>
    </cfRule>
  </conditionalFormatting>
  <conditionalFormatting sqref="H18">
    <cfRule type="cellIs" dxfId="22" priority="5" operator="between">
      <formula>0.31</formula>
      <formula>0.7</formula>
    </cfRule>
  </conditionalFormatting>
  <conditionalFormatting sqref="H18">
    <cfRule type="cellIs" dxfId="21" priority="4" operator="between">
      <formula>0.71</formula>
      <formula>1</formula>
    </cfRule>
  </conditionalFormatting>
  <conditionalFormatting sqref="H19">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44"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6"/>
  <sheetViews>
    <sheetView zoomScale="90" zoomScaleNormal="90" workbookViewId="0">
      <selection activeCell="L87" sqref="L8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44" t="s">
        <v>54</v>
      </c>
      <c r="B1" s="44"/>
      <c r="C1" s="44"/>
      <c r="D1" s="44"/>
      <c r="E1" s="44"/>
      <c r="F1" s="44"/>
      <c r="G1" s="44"/>
      <c r="H1" s="44"/>
    </row>
    <row r="3" spans="1:8" ht="39.75" customHeight="1" x14ac:dyDescent="0.25">
      <c r="A3" s="45" t="s">
        <v>0</v>
      </c>
      <c r="B3" s="46"/>
      <c r="C3" s="32" t="str">
        <f>+Resultados!C3</f>
        <v>A 2do Trimestre 2019</v>
      </c>
      <c r="D3" s="47" t="s">
        <v>1</v>
      </c>
      <c r="E3" s="47"/>
      <c r="F3" s="48">
        <f ca="1">+Resultados!F3</f>
        <v>43685</v>
      </c>
      <c r="G3" s="48"/>
      <c r="H3" s="48"/>
    </row>
    <row r="4" spans="1:8" ht="5.0999999999999996" customHeight="1" x14ac:dyDescent="0.25">
      <c r="A4" s="2"/>
      <c r="D4" s="3"/>
      <c r="E4" s="3"/>
      <c r="F4" s="4"/>
      <c r="G4" s="4"/>
    </row>
    <row r="5" spans="1:8" ht="26.1" customHeight="1" x14ac:dyDescent="0.25">
      <c r="A5" s="5" t="s">
        <v>2</v>
      </c>
      <c r="B5" s="85" t="str">
        <f>+Resultados!B5</f>
        <v>SUBDIRECCION ADMINISTRATIVA Y FINANCIERA</v>
      </c>
      <c r="C5" s="85"/>
      <c r="D5" s="85"/>
      <c r="E5" s="85"/>
      <c r="F5" s="85"/>
      <c r="G5" s="85"/>
      <c r="H5" s="85"/>
    </row>
    <row r="6" spans="1:8" ht="26.1" customHeight="1" x14ac:dyDescent="0.25">
      <c r="A6" s="5" t="s">
        <v>55</v>
      </c>
      <c r="B6" s="82" t="str">
        <f>+Resultados!B6</f>
        <v xml:space="preserve">GESTIÓN DE TALENTO HUMANO </v>
      </c>
      <c r="C6" s="83"/>
      <c r="D6" s="83"/>
      <c r="E6" s="83"/>
      <c r="F6" s="83"/>
      <c r="G6" s="83"/>
      <c r="H6" s="84"/>
    </row>
    <row r="7" spans="1:8" ht="15" customHeight="1" thickBot="1" x14ac:dyDescent="0.3"/>
    <row r="8" spans="1:8" ht="30" customHeight="1" thickTop="1" x14ac:dyDescent="0.25">
      <c r="A8" s="149" t="s">
        <v>71</v>
      </c>
      <c r="B8" s="150"/>
      <c r="C8" s="150"/>
      <c r="D8" s="150"/>
      <c r="E8" s="150"/>
      <c r="F8" s="150"/>
      <c r="G8" s="150"/>
      <c r="H8" s="151"/>
    </row>
    <row r="9" spans="1:8" ht="35.1" customHeight="1" x14ac:dyDescent="0.25">
      <c r="A9" s="152" t="s">
        <v>63</v>
      </c>
      <c r="B9" s="143"/>
      <c r="C9" s="143"/>
      <c r="D9" s="143"/>
      <c r="E9" s="143"/>
      <c r="F9" s="143"/>
      <c r="G9" s="144"/>
      <c r="H9" s="8">
        <v>0</v>
      </c>
    </row>
    <row r="10" spans="1:8" ht="45" customHeight="1" x14ac:dyDescent="0.25">
      <c r="A10" s="138" t="s">
        <v>64</v>
      </c>
      <c r="B10" s="121"/>
      <c r="C10" s="122"/>
      <c r="D10" s="6">
        <v>0</v>
      </c>
      <c r="E10" s="120" t="s">
        <v>65</v>
      </c>
      <c r="F10" s="121"/>
      <c r="G10" s="122"/>
      <c r="H10" s="8">
        <v>0</v>
      </c>
    </row>
    <row r="11" spans="1:8" ht="35.1" customHeight="1" x14ac:dyDescent="0.25">
      <c r="A11" s="91" t="s">
        <v>3</v>
      </c>
      <c r="B11" s="92"/>
      <c r="C11" s="93"/>
      <c r="D11" s="118">
        <f>D10+H10</f>
        <v>0</v>
      </c>
      <c r="E11" s="120" t="s">
        <v>41</v>
      </c>
      <c r="F11" s="121"/>
      <c r="G11" s="122"/>
      <c r="H11" s="8">
        <v>0</v>
      </c>
    </row>
    <row r="12" spans="1:8" ht="35.1" customHeight="1" x14ac:dyDescent="0.25">
      <c r="A12" s="94"/>
      <c r="B12" s="95"/>
      <c r="C12" s="96"/>
      <c r="D12" s="119"/>
      <c r="E12" s="120" t="s">
        <v>62</v>
      </c>
      <c r="F12" s="121"/>
      <c r="G12" s="122"/>
      <c r="H12" s="13">
        <f>+D11-H11</f>
        <v>0</v>
      </c>
    </row>
    <row r="13" spans="1:8" ht="53.25" customHeight="1" x14ac:dyDescent="0.25">
      <c r="A13" s="138" t="s">
        <v>66</v>
      </c>
      <c r="B13" s="121"/>
      <c r="C13" s="122"/>
      <c r="D13" s="6">
        <v>0</v>
      </c>
      <c r="E13" s="120" t="s">
        <v>38</v>
      </c>
      <c r="F13" s="121"/>
      <c r="G13" s="122"/>
      <c r="H13" s="13">
        <f>+H12-D13</f>
        <v>0</v>
      </c>
    </row>
    <row r="14" spans="1:8" ht="35.1" customHeight="1" x14ac:dyDescent="0.25">
      <c r="A14" s="139" t="s">
        <v>67</v>
      </c>
      <c r="B14" s="83"/>
      <c r="C14" s="84"/>
      <c r="D14" s="10">
        <f>IFERROR(D13/H12,0)</f>
        <v>0</v>
      </c>
      <c r="E14" s="82" t="s">
        <v>68</v>
      </c>
      <c r="F14" s="83"/>
      <c r="G14" s="84"/>
      <c r="H14" s="11">
        <f>IFERROR(+H13/H12,0)</f>
        <v>0</v>
      </c>
    </row>
    <row r="15" spans="1:8" ht="10.5" customHeight="1" x14ac:dyDescent="0.25">
      <c r="A15" s="153"/>
      <c r="B15" s="154"/>
      <c r="C15" s="154"/>
      <c r="D15" s="154"/>
      <c r="E15" s="154"/>
      <c r="F15" s="154"/>
      <c r="G15" s="154"/>
      <c r="H15" s="155"/>
    </row>
    <row r="16" spans="1:8" ht="35.1" customHeight="1" x14ac:dyDescent="0.25">
      <c r="A16" s="152" t="s">
        <v>21</v>
      </c>
      <c r="B16" s="143"/>
      <c r="C16" s="143"/>
      <c r="D16" s="143"/>
      <c r="E16" s="143"/>
      <c r="F16" s="143"/>
      <c r="G16" s="144"/>
      <c r="H16" s="8">
        <v>0</v>
      </c>
    </row>
    <row r="17" spans="1:8" ht="35.1" customHeight="1" x14ac:dyDescent="0.25">
      <c r="A17" s="138" t="s">
        <v>15</v>
      </c>
      <c r="B17" s="121"/>
      <c r="C17" s="122"/>
      <c r="D17" s="6">
        <v>0</v>
      </c>
      <c r="E17" s="120" t="s">
        <v>53</v>
      </c>
      <c r="F17" s="121"/>
      <c r="G17" s="122"/>
      <c r="H17" s="13">
        <f>+H16-D17</f>
        <v>0</v>
      </c>
    </row>
    <row r="18" spans="1:8" ht="35.1" customHeight="1" x14ac:dyDescent="0.25">
      <c r="A18" s="139" t="s">
        <v>16</v>
      </c>
      <c r="B18" s="83"/>
      <c r="C18" s="84"/>
      <c r="D18" s="10" t="e">
        <f>+D17/H16</f>
        <v>#DIV/0!</v>
      </c>
      <c r="E18" s="82" t="s">
        <v>17</v>
      </c>
      <c r="F18" s="83"/>
      <c r="G18" s="84"/>
      <c r="H18" s="11" t="e">
        <f>+H17/H16</f>
        <v>#DIV/0!</v>
      </c>
    </row>
    <row r="19" spans="1:8" ht="10.5" customHeight="1" x14ac:dyDescent="0.25">
      <c r="A19" s="153"/>
      <c r="B19" s="154"/>
      <c r="C19" s="154"/>
      <c r="D19" s="154"/>
      <c r="E19" s="154"/>
      <c r="F19" s="154"/>
      <c r="G19" s="154"/>
      <c r="H19" s="155"/>
    </row>
    <row r="20" spans="1:8" ht="35.1" customHeight="1" x14ac:dyDescent="0.25">
      <c r="A20" s="138" t="s">
        <v>13</v>
      </c>
      <c r="B20" s="121"/>
      <c r="C20" s="122"/>
      <c r="D20" s="6">
        <v>0</v>
      </c>
      <c r="E20" s="120" t="s">
        <v>14</v>
      </c>
      <c r="F20" s="121"/>
      <c r="G20" s="122"/>
      <c r="H20" s="8">
        <v>0</v>
      </c>
    </row>
    <row r="21" spans="1:8" ht="35.1" customHeight="1" x14ac:dyDescent="0.25">
      <c r="A21" s="138" t="s">
        <v>9</v>
      </c>
      <c r="B21" s="121"/>
      <c r="C21" s="122"/>
      <c r="D21" s="6">
        <v>0</v>
      </c>
      <c r="E21" s="120" t="s">
        <v>10</v>
      </c>
      <c r="F21" s="121"/>
      <c r="G21" s="122"/>
      <c r="H21" s="13">
        <f>+H20-D21</f>
        <v>0</v>
      </c>
    </row>
    <row r="22" spans="1:8" ht="35.1" customHeight="1" x14ac:dyDescent="0.25">
      <c r="A22" s="139" t="s">
        <v>11</v>
      </c>
      <c r="B22" s="83"/>
      <c r="C22" s="84"/>
      <c r="D22" s="10" t="e">
        <f>D21/H20</f>
        <v>#DIV/0!</v>
      </c>
      <c r="E22" s="82" t="s">
        <v>12</v>
      </c>
      <c r="F22" s="83"/>
      <c r="G22" s="84"/>
      <c r="H22" s="11" t="e">
        <f>+H21/H20</f>
        <v>#DIV/0!</v>
      </c>
    </row>
    <row r="23" spans="1:8" ht="51" customHeight="1" x14ac:dyDescent="0.25">
      <c r="A23" s="156" t="s">
        <v>61</v>
      </c>
      <c r="B23" s="157"/>
      <c r="C23" s="157"/>
      <c r="D23" s="157"/>
      <c r="E23" s="157"/>
      <c r="F23" s="157"/>
      <c r="G23" s="157"/>
      <c r="H23" s="158"/>
    </row>
    <row r="24" spans="1:8" x14ac:dyDescent="0.25">
      <c r="A24" s="99" t="s">
        <v>117</v>
      </c>
      <c r="B24" s="100"/>
      <c r="C24" s="100"/>
      <c r="D24" s="100"/>
      <c r="E24" s="100"/>
      <c r="F24" s="100"/>
      <c r="G24" s="100"/>
      <c r="H24" s="101"/>
    </row>
    <row r="25" spans="1:8" x14ac:dyDescent="0.25">
      <c r="A25" s="99"/>
      <c r="B25" s="100"/>
      <c r="C25" s="100"/>
      <c r="D25" s="100"/>
      <c r="E25" s="100"/>
      <c r="F25" s="100"/>
      <c r="G25" s="100"/>
      <c r="H25" s="101"/>
    </row>
    <row r="26" spans="1:8" x14ac:dyDescent="0.25">
      <c r="A26" s="99"/>
      <c r="B26" s="100"/>
      <c r="C26" s="100"/>
      <c r="D26" s="100"/>
      <c r="E26" s="100"/>
      <c r="F26" s="100"/>
      <c r="G26" s="100"/>
      <c r="H26" s="101"/>
    </row>
    <row r="27" spans="1:8" x14ac:dyDescent="0.25">
      <c r="A27" s="99"/>
      <c r="B27" s="100"/>
      <c r="C27" s="100"/>
      <c r="D27" s="100"/>
      <c r="E27" s="100"/>
      <c r="F27" s="100"/>
      <c r="G27" s="100"/>
      <c r="H27" s="101"/>
    </row>
    <row r="28" spans="1:8" x14ac:dyDescent="0.25">
      <c r="A28" s="99"/>
      <c r="B28" s="100"/>
      <c r="C28" s="100"/>
      <c r="D28" s="100"/>
      <c r="E28" s="100"/>
      <c r="F28" s="100"/>
      <c r="G28" s="100"/>
      <c r="H28" s="101"/>
    </row>
    <row r="29" spans="1:8" x14ac:dyDescent="0.25">
      <c r="A29" s="112"/>
      <c r="B29" s="113"/>
      <c r="C29" s="113"/>
      <c r="D29" s="113"/>
      <c r="E29" s="113"/>
      <c r="F29" s="113"/>
      <c r="G29" s="113"/>
      <c r="H29" s="114"/>
    </row>
    <row r="30" spans="1:8" ht="55.5" customHeight="1" x14ac:dyDescent="0.25">
      <c r="A30" s="156" t="s">
        <v>72</v>
      </c>
      <c r="B30" s="157"/>
      <c r="C30" s="157"/>
      <c r="D30" s="157"/>
      <c r="E30" s="157"/>
      <c r="F30" s="157"/>
      <c r="G30" s="157"/>
      <c r="H30" s="158"/>
    </row>
    <row r="31" spans="1:8" x14ac:dyDescent="0.25">
      <c r="A31" s="99" t="s">
        <v>117</v>
      </c>
      <c r="B31" s="100"/>
      <c r="C31" s="100"/>
      <c r="D31" s="100"/>
      <c r="E31" s="100"/>
      <c r="F31" s="100"/>
      <c r="G31" s="100"/>
      <c r="H31" s="101"/>
    </row>
    <row r="32" spans="1:8" x14ac:dyDescent="0.25">
      <c r="A32" s="99"/>
      <c r="B32" s="100"/>
      <c r="C32" s="100"/>
      <c r="D32" s="100"/>
      <c r="E32" s="100"/>
      <c r="F32" s="100"/>
      <c r="G32" s="100"/>
      <c r="H32" s="101"/>
    </row>
    <row r="33" spans="1:8" x14ac:dyDescent="0.25">
      <c r="A33" s="112"/>
      <c r="B33" s="113"/>
      <c r="C33" s="113"/>
      <c r="D33" s="113"/>
      <c r="E33" s="113"/>
      <c r="F33" s="113"/>
      <c r="G33" s="113"/>
      <c r="H33" s="114"/>
    </row>
    <row r="34" spans="1:8" ht="52.5" customHeight="1" x14ac:dyDescent="0.25">
      <c r="A34" s="156" t="s">
        <v>73</v>
      </c>
      <c r="B34" s="157"/>
      <c r="C34" s="157"/>
      <c r="D34" s="157"/>
      <c r="E34" s="157"/>
      <c r="F34" s="157"/>
      <c r="G34" s="157"/>
      <c r="H34" s="158"/>
    </row>
    <row r="35" spans="1:8" x14ac:dyDescent="0.25">
      <c r="A35" s="159" t="s">
        <v>117</v>
      </c>
      <c r="B35" s="160"/>
      <c r="C35" s="160"/>
      <c r="D35" s="160"/>
      <c r="E35" s="160"/>
      <c r="F35" s="160"/>
      <c r="G35" s="160"/>
      <c r="H35" s="161"/>
    </row>
    <row r="36" spans="1:8" x14ac:dyDescent="0.25">
      <c r="A36" s="162"/>
      <c r="B36" s="163"/>
      <c r="C36" s="163"/>
      <c r="D36" s="163"/>
      <c r="E36" s="163"/>
      <c r="F36" s="163"/>
      <c r="G36" s="163"/>
      <c r="H36" s="164"/>
    </row>
    <row r="37" spans="1:8" ht="70.5" customHeight="1" x14ac:dyDescent="0.25">
      <c r="A37" s="156" t="s">
        <v>75</v>
      </c>
      <c r="B37" s="157"/>
      <c r="C37" s="157"/>
      <c r="D37" s="157"/>
      <c r="E37" s="157"/>
      <c r="F37" s="157"/>
      <c r="G37" s="157"/>
      <c r="H37" s="158"/>
    </row>
    <row r="38" spans="1:8" x14ac:dyDescent="0.25">
      <c r="A38" s="99" t="s">
        <v>117</v>
      </c>
      <c r="B38" s="100"/>
      <c r="C38" s="100"/>
      <c r="D38" s="100"/>
      <c r="E38" s="100"/>
      <c r="F38" s="100"/>
      <c r="G38" s="100"/>
      <c r="H38" s="101"/>
    </row>
    <row r="39" spans="1:8" x14ac:dyDescent="0.25">
      <c r="A39" s="99"/>
      <c r="B39" s="100"/>
      <c r="C39" s="100"/>
      <c r="D39" s="100"/>
      <c r="E39" s="100"/>
      <c r="F39" s="100"/>
      <c r="G39" s="100"/>
      <c r="H39" s="101"/>
    </row>
    <row r="40" spans="1:8" x14ac:dyDescent="0.25">
      <c r="A40" s="99"/>
      <c r="B40" s="100"/>
      <c r="C40" s="100"/>
      <c r="D40" s="100"/>
      <c r="E40" s="100"/>
      <c r="F40" s="100"/>
      <c r="G40" s="100"/>
      <c r="H40" s="101"/>
    </row>
    <row r="41" spans="1:8" x14ac:dyDescent="0.25">
      <c r="A41" s="99"/>
      <c r="B41" s="100"/>
      <c r="C41" s="100"/>
      <c r="D41" s="100"/>
      <c r="E41" s="100"/>
      <c r="F41" s="100"/>
      <c r="G41" s="100"/>
      <c r="H41" s="101"/>
    </row>
    <row r="42" spans="1:8" x14ac:dyDescent="0.25">
      <c r="A42" s="99"/>
      <c r="B42" s="100"/>
      <c r="C42" s="100"/>
      <c r="D42" s="100"/>
      <c r="E42" s="100"/>
      <c r="F42" s="100"/>
      <c r="G42" s="100"/>
      <c r="H42" s="101"/>
    </row>
    <row r="43" spans="1:8" x14ac:dyDescent="0.25">
      <c r="A43" s="99"/>
      <c r="B43" s="100"/>
      <c r="C43" s="100"/>
      <c r="D43" s="100"/>
      <c r="E43" s="100"/>
      <c r="F43" s="100"/>
      <c r="G43" s="100"/>
      <c r="H43" s="101"/>
    </row>
    <row r="44" spans="1:8" x14ac:dyDescent="0.25">
      <c r="A44" s="99"/>
      <c r="B44" s="100"/>
      <c r="C44" s="100"/>
      <c r="D44" s="100"/>
      <c r="E44" s="100"/>
      <c r="F44" s="100"/>
      <c r="G44" s="100"/>
      <c r="H44" s="101"/>
    </row>
    <row r="45" spans="1:8" x14ac:dyDescent="0.25">
      <c r="A45" s="99"/>
      <c r="B45" s="100"/>
      <c r="C45" s="100"/>
      <c r="D45" s="100"/>
      <c r="E45" s="100"/>
      <c r="F45" s="100"/>
      <c r="G45" s="100"/>
      <c r="H45" s="101"/>
    </row>
    <row r="46" spans="1:8" x14ac:dyDescent="0.25">
      <c r="A46" s="99"/>
      <c r="B46" s="100"/>
      <c r="C46" s="100"/>
      <c r="D46" s="100"/>
      <c r="E46" s="100"/>
      <c r="F46" s="100"/>
      <c r="G46" s="100"/>
      <c r="H46" s="101"/>
    </row>
    <row r="47" spans="1:8" x14ac:dyDescent="0.25">
      <c r="A47" s="99"/>
      <c r="B47" s="100"/>
      <c r="C47" s="100"/>
      <c r="D47" s="100"/>
      <c r="E47" s="100"/>
      <c r="F47" s="100"/>
      <c r="G47" s="100"/>
      <c r="H47" s="101"/>
    </row>
    <row r="48" spans="1:8" x14ac:dyDescent="0.25">
      <c r="A48" s="99"/>
      <c r="B48" s="100"/>
      <c r="C48" s="100"/>
      <c r="D48" s="100"/>
      <c r="E48" s="100"/>
      <c r="F48" s="100"/>
      <c r="G48" s="100"/>
      <c r="H48" s="101"/>
    </row>
    <row r="49" spans="1:8" x14ac:dyDescent="0.25">
      <c r="A49" s="99"/>
      <c r="B49" s="100"/>
      <c r="C49" s="100"/>
      <c r="D49" s="100"/>
      <c r="E49" s="100"/>
      <c r="F49" s="100"/>
      <c r="G49" s="100"/>
      <c r="H49" s="101"/>
    </row>
    <row r="50" spans="1:8" x14ac:dyDescent="0.25">
      <c r="A50" s="99"/>
      <c r="B50" s="100"/>
      <c r="C50" s="100"/>
      <c r="D50" s="100"/>
      <c r="E50" s="100"/>
      <c r="F50" s="100"/>
      <c r="G50" s="100"/>
      <c r="H50" s="101"/>
    </row>
    <row r="51" spans="1:8" x14ac:dyDescent="0.25">
      <c r="A51" s="99"/>
      <c r="B51" s="100"/>
      <c r="C51" s="100"/>
      <c r="D51" s="100"/>
      <c r="E51" s="100"/>
      <c r="F51" s="100"/>
      <c r="G51" s="100"/>
      <c r="H51" s="101"/>
    </row>
    <row r="52" spans="1:8" x14ac:dyDescent="0.25">
      <c r="A52" s="99"/>
      <c r="B52" s="100"/>
      <c r="C52" s="100"/>
      <c r="D52" s="100"/>
      <c r="E52" s="100"/>
      <c r="F52" s="100"/>
      <c r="G52" s="100"/>
      <c r="H52" s="101"/>
    </row>
    <row r="53" spans="1:8" x14ac:dyDescent="0.25">
      <c r="A53" s="99"/>
      <c r="B53" s="100"/>
      <c r="C53" s="100"/>
      <c r="D53" s="100"/>
      <c r="E53" s="100"/>
      <c r="F53" s="100"/>
      <c r="G53" s="100"/>
      <c r="H53" s="101"/>
    </row>
    <row r="54" spans="1:8" x14ac:dyDescent="0.25">
      <c r="A54" s="99"/>
      <c r="B54" s="100"/>
      <c r="C54" s="100"/>
      <c r="D54" s="100"/>
      <c r="E54" s="100"/>
      <c r="F54" s="100"/>
      <c r="G54" s="100"/>
      <c r="H54" s="101"/>
    </row>
    <row r="55" spans="1:8" x14ac:dyDescent="0.25">
      <c r="A55" s="99"/>
      <c r="B55" s="100"/>
      <c r="C55" s="100"/>
      <c r="D55" s="100"/>
      <c r="E55" s="100"/>
      <c r="F55" s="100"/>
      <c r="G55" s="100"/>
      <c r="H55" s="101"/>
    </row>
    <row r="56" spans="1:8" x14ac:dyDescent="0.25">
      <c r="A56" s="99"/>
      <c r="B56" s="100"/>
      <c r="C56" s="100"/>
      <c r="D56" s="100"/>
      <c r="E56" s="100"/>
      <c r="F56" s="100"/>
      <c r="G56" s="100"/>
      <c r="H56" s="101"/>
    </row>
    <row r="57" spans="1:8" x14ac:dyDescent="0.25">
      <c r="A57" s="99"/>
      <c r="B57" s="100"/>
      <c r="C57" s="100"/>
      <c r="D57" s="100"/>
      <c r="E57" s="100"/>
      <c r="F57" s="100"/>
      <c r="G57" s="100"/>
      <c r="H57" s="101"/>
    </row>
    <row r="58" spans="1:8" x14ac:dyDescent="0.25">
      <c r="A58" s="99"/>
      <c r="B58" s="100"/>
      <c r="C58" s="100"/>
      <c r="D58" s="100"/>
      <c r="E58" s="100"/>
      <c r="F58" s="100"/>
      <c r="G58" s="100"/>
      <c r="H58" s="101"/>
    </row>
    <row r="59" spans="1:8" x14ac:dyDescent="0.25">
      <c r="A59" s="99"/>
      <c r="B59" s="100"/>
      <c r="C59" s="100"/>
      <c r="D59" s="100"/>
      <c r="E59" s="100"/>
      <c r="F59" s="100"/>
      <c r="G59" s="100"/>
      <c r="H59" s="101"/>
    </row>
    <row r="60" spans="1:8" x14ac:dyDescent="0.25">
      <c r="A60" s="99"/>
      <c r="B60" s="100"/>
      <c r="C60" s="100"/>
      <c r="D60" s="100"/>
      <c r="E60" s="100"/>
      <c r="F60" s="100"/>
      <c r="G60" s="100"/>
      <c r="H60" s="101"/>
    </row>
    <row r="61" spans="1:8" x14ac:dyDescent="0.25">
      <c r="A61" s="99"/>
      <c r="B61" s="100"/>
      <c r="C61" s="100"/>
      <c r="D61" s="100"/>
      <c r="E61" s="100"/>
      <c r="F61" s="100"/>
      <c r="G61" s="100"/>
      <c r="H61" s="101"/>
    </row>
    <row r="62" spans="1:8" x14ac:dyDescent="0.25">
      <c r="A62" s="99"/>
      <c r="B62" s="100"/>
      <c r="C62" s="100"/>
      <c r="D62" s="100"/>
      <c r="E62" s="100"/>
      <c r="F62" s="100"/>
      <c r="G62" s="100"/>
      <c r="H62" s="101"/>
    </row>
    <row r="63" spans="1:8" x14ac:dyDescent="0.25">
      <c r="A63" s="99"/>
      <c r="B63" s="100"/>
      <c r="C63" s="100"/>
      <c r="D63" s="100"/>
      <c r="E63" s="100"/>
      <c r="F63" s="100"/>
      <c r="G63" s="100"/>
      <c r="H63" s="101"/>
    </row>
    <row r="64" spans="1:8" x14ac:dyDescent="0.25">
      <c r="A64" s="99"/>
      <c r="B64" s="100"/>
      <c r="C64" s="100"/>
      <c r="D64" s="100"/>
      <c r="E64" s="100"/>
      <c r="F64" s="100"/>
      <c r="G64" s="100"/>
      <c r="H64" s="101"/>
    </row>
    <row r="65" spans="1:8" x14ac:dyDescent="0.25">
      <c r="A65" s="99"/>
      <c r="B65" s="100"/>
      <c r="C65" s="100"/>
      <c r="D65" s="100"/>
      <c r="E65" s="100"/>
      <c r="F65" s="100"/>
      <c r="G65" s="100"/>
      <c r="H65" s="101"/>
    </row>
    <row r="66" spans="1:8" x14ac:dyDescent="0.25">
      <c r="A66" s="99"/>
      <c r="B66" s="100"/>
      <c r="C66" s="100"/>
      <c r="D66" s="100"/>
      <c r="E66" s="100"/>
      <c r="F66" s="100"/>
      <c r="G66" s="100"/>
      <c r="H66" s="101"/>
    </row>
    <row r="67" spans="1:8" x14ac:dyDescent="0.25">
      <c r="A67" s="112"/>
      <c r="B67" s="113"/>
      <c r="C67" s="113"/>
      <c r="D67" s="113"/>
      <c r="E67" s="113"/>
      <c r="F67" s="113"/>
      <c r="G67" s="113"/>
      <c r="H67" s="114"/>
    </row>
    <row r="68" spans="1:8" x14ac:dyDescent="0.25">
      <c r="A68" s="112"/>
      <c r="B68" s="113"/>
      <c r="C68" s="113"/>
      <c r="D68" s="113"/>
      <c r="E68" s="113"/>
      <c r="F68" s="113"/>
      <c r="G68" s="113"/>
      <c r="H68" s="114"/>
    </row>
    <row r="69" spans="1:8" ht="69.75" customHeight="1" x14ac:dyDescent="0.25">
      <c r="A69" s="156" t="s">
        <v>76</v>
      </c>
      <c r="B69" s="157"/>
      <c r="C69" s="157"/>
      <c r="D69" s="157"/>
      <c r="E69" s="157"/>
      <c r="F69" s="157"/>
      <c r="G69" s="157"/>
      <c r="H69" s="158"/>
    </row>
    <row r="70" spans="1:8" x14ac:dyDescent="0.25">
      <c r="A70" s="166" t="s">
        <v>117</v>
      </c>
      <c r="B70" s="167"/>
      <c r="C70" s="167"/>
      <c r="D70" s="167"/>
      <c r="E70" s="167"/>
      <c r="F70" s="167"/>
      <c r="G70" s="167"/>
      <c r="H70" s="168"/>
    </row>
    <row r="71" spans="1:8" x14ac:dyDescent="0.25">
      <c r="A71" s="166"/>
      <c r="B71" s="167"/>
      <c r="C71" s="167"/>
      <c r="D71" s="167"/>
      <c r="E71" s="167"/>
      <c r="F71" s="167"/>
      <c r="G71" s="167"/>
      <c r="H71" s="168"/>
    </row>
    <row r="72" spans="1:8" x14ac:dyDescent="0.25">
      <c r="A72" s="166"/>
      <c r="B72" s="167"/>
      <c r="C72" s="167"/>
      <c r="D72" s="167"/>
      <c r="E72" s="167"/>
      <c r="F72" s="167"/>
      <c r="G72" s="167"/>
      <c r="H72" s="168"/>
    </row>
    <row r="73" spans="1:8" x14ac:dyDescent="0.25">
      <c r="A73" s="166"/>
      <c r="B73" s="167"/>
      <c r="C73" s="167"/>
      <c r="D73" s="167"/>
      <c r="E73" s="167"/>
      <c r="F73" s="167"/>
      <c r="G73" s="167"/>
      <c r="H73" s="168"/>
    </row>
    <row r="74" spans="1:8" x14ac:dyDescent="0.25">
      <c r="A74" s="166"/>
      <c r="B74" s="167"/>
      <c r="C74" s="167"/>
      <c r="D74" s="167"/>
      <c r="E74" s="167"/>
      <c r="F74" s="167"/>
      <c r="G74" s="167"/>
      <c r="H74" s="168"/>
    </row>
    <row r="75" spans="1:8" x14ac:dyDescent="0.25">
      <c r="A75" s="166"/>
      <c r="B75" s="167"/>
      <c r="C75" s="167"/>
      <c r="D75" s="167"/>
      <c r="E75" s="167"/>
      <c r="F75" s="167"/>
      <c r="G75" s="167"/>
      <c r="H75" s="168"/>
    </row>
    <row r="76" spans="1:8" x14ac:dyDescent="0.25">
      <c r="A76" s="166"/>
      <c r="B76" s="167"/>
      <c r="C76" s="167"/>
      <c r="D76" s="167"/>
      <c r="E76" s="167"/>
      <c r="F76" s="167"/>
      <c r="G76" s="167"/>
      <c r="H76" s="168"/>
    </row>
    <row r="77" spans="1:8" x14ac:dyDescent="0.25">
      <c r="A77" s="166"/>
      <c r="B77" s="167"/>
      <c r="C77" s="167"/>
      <c r="D77" s="167"/>
      <c r="E77" s="167"/>
      <c r="F77" s="167"/>
      <c r="G77" s="167"/>
      <c r="H77" s="168"/>
    </row>
    <row r="78" spans="1:8" x14ac:dyDescent="0.25">
      <c r="A78" s="166"/>
      <c r="B78" s="167"/>
      <c r="C78" s="167"/>
      <c r="D78" s="167"/>
      <c r="E78" s="167"/>
      <c r="F78" s="167"/>
      <c r="G78" s="167"/>
      <c r="H78" s="168"/>
    </row>
    <row r="79" spans="1:8" x14ac:dyDescent="0.25">
      <c r="A79" s="166"/>
      <c r="B79" s="167"/>
      <c r="C79" s="167"/>
      <c r="D79" s="167"/>
      <c r="E79" s="167"/>
      <c r="F79" s="167"/>
      <c r="G79" s="167"/>
      <c r="H79" s="168"/>
    </row>
    <row r="80" spans="1:8" x14ac:dyDescent="0.25">
      <c r="A80" s="166"/>
      <c r="B80" s="167"/>
      <c r="C80" s="167"/>
      <c r="D80" s="167"/>
      <c r="E80" s="167"/>
      <c r="F80" s="167"/>
      <c r="G80" s="167"/>
      <c r="H80" s="168"/>
    </row>
    <row r="81" spans="1:8" x14ac:dyDescent="0.25">
      <c r="A81" s="166"/>
      <c r="B81" s="167"/>
      <c r="C81" s="167"/>
      <c r="D81" s="167"/>
      <c r="E81" s="167"/>
      <c r="F81" s="167"/>
      <c r="G81" s="167"/>
      <c r="H81" s="168"/>
    </row>
    <row r="82" spans="1:8" x14ac:dyDescent="0.25">
      <c r="A82" s="166"/>
      <c r="B82" s="167"/>
      <c r="C82" s="167"/>
      <c r="D82" s="167"/>
      <c r="E82" s="167"/>
      <c r="F82" s="167"/>
      <c r="G82" s="167"/>
      <c r="H82" s="168"/>
    </row>
    <row r="83" spans="1:8" x14ac:dyDescent="0.25">
      <c r="A83" s="169"/>
      <c r="B83" s="170"/>
      <c r="C83" s="170"/>
      <c r="D83" s="170"/>
      <c r="E83" s="170"/>
      <c r="F83" s="170"/>
      <c r="G83" s="170"/>
      <c r="H83" s="171"/>
    </row>
    <row r="84" spans="1:8" x14ac:dyDescent="0.25">
      <c r="A84" s="169"/>
      <c r="B84" s="170"/>
      <c r="C84" s="170"/>
      <c r="D84" s="170"/>
      <c r="E84" s="170"/>
      <c r="F84" s="170"/>
      <c r="G84" s="170"/>
      <c r="H84" s="171"/>
    </row>
    <row r="85" spans="1:8" ht="52.5" customHeight="1" x14ac:dyDescent="0.25">
      <c r="A85" s="156" t="s">
        <v>74</v>
      </c>
      <c r="B85" s="157"/>
      <c r="C85" s="157"/>
      <c r="D85" s="157"/>
      <c r="E85" s="157"/>
      <c r="F85" s="157"/>
      <c r="G85" s="157"/>
      <c r="H85" s="158"/>
    </row>
    <row r="86" spans="1:8" x14ac:dyDescent="0.25">
      <c r="A86" s="99" t="s">
        <v>117</v>
      </c>
      <c r="B86" s="100"/>
      <c r="C86" s="100"/>
      <c r="D86" s="100"/>
      <c r="E86" s="100"/>
      <c r="F86" s="100"/>
      <c r="G86" s="100"/>
      <c r="H86" s="101"/>
    </row>
    <row r="87" spans="1:8" x14ac:dyDescent="0.25">
      <c r="A87" s="112"/>
      <c r="B87" s="113"/>
      <c r="C87" s="113"/>
      <c r="D87" s="113"/>
      <c r="E87" s="113"/>
      <c r="F87" s="113"/>
      <c r="G87" s="113"/>
      <c r="H87" s="114"/>
    </row>
    <row r="88" spans="1:8" x14ac:dyDescent="0.25">
      <c r="A88" s="112"/>
      <c r="B88" s="113"/>
      <c r="C88" s="113"/>
      <c r="D88" s="113"/>
      <c r="E88" s="113"/>
      <c r="F88" s="113"/>
      <c r="G88" s="113"/>
      <c r="H88" s="114"/>
    </row>
    <row r="89" spans="1:8" ht="24.95" customHeight="1" x14ac:dyDescent="0.25">
      <c r="A89" s="165" t="s">
        <v>56</v>
      </c>
      <c r="B89" s="157"/>
      <c r="C89" s="157"/>
      <c r="D89" s="157"/>
      <c r="E89" s="157"/>
      <c r="F89" s="157"/>
      <c r="G89" s="157"/>
      <c r="H89" s="158"/>
    </row>
    <row r="90" spans="1:8" x14ac:dyDescent="0.25">
      <c r="A90" s="99" t="s">
        <v>117</v>
      </c>
      <c r="B90" s="100"/>
      <c r="C90" s="100"/>
      <c r="D90" s="100"/>
      <c r="E90" s="100"/>
      <c r="F90" s="100"/>
      <c r="G90" s="100"/>
      <c r="H90" s="101"/>
    </row>
    <row r="91" spans="1:8" x14ac:dyDescent="0.25">
      <c r="A91" s="112"/>
      <c r="B91" s="113"/>
      <c r="C91" s="113"/>
      <c r="D91" s="113"/>
      <c r="E91" s="113"/>
      <c r="F91" s="113"/>
      <c r="G91" s="113"/>
      <c r="H91" s="114"/>
    </row>
    <row r="92" spans="1:8" ht="24.95" customHeight="1" x14ac:dyDescent="0.25">
      <c r="A92" s="165" t="s">
        <v>57</v>
      </c>
      <c r="B92" s="157"/>
      <c r="C92" s="157"/>
      <c r="D92" s="157"/>
      <c r="E92" s="157"/>
      <c r="F92" s="157"/>
      <c r="G92" s="157"/>
      <c r="H92" s="158"/>
    </row>
    <row r="93" spans="1:8" x14ac:dyDescent="0.25">
      <c r="A93" s="99" t="s">
        <v>117</v>
      </c>
      <c r="B93" s="100"/>
      <c r="C93" s="100"/>
      <c r="D93" s="100"/>
      <c r="E93" s="100"/>
      <c r="F93" s="100"/>
      <c r="G93" s="100"/>
      <c r="H93" s="101"/>
    </row>
    <row r="94" spans="1:8" x14ac:dyDescent="0.25">
      <c r="A94" s="102"/>
      <c r="B94" s="103"/>
      <c r="C94" s="103"/>
      <c r="D94" s="103"/>
      <c r="E94" s="103"/>
      <c r="F94" s="103"/>
      <c r="G94" s="103"/>
      <c r="H94" s="104"/>
    </row>
    <row r="95" spans="1:8" ht="15.75" thickBot="1" x14ac:dyDescent="0.3">
      <c r="A95" s="105"/>
      <c r="B95" s="106"/>
      <c r="C95" s="106"/>
      <c r="D95" s="106"/>
      <c r="E95" s="106"/>
      <c r="F95" s="106"/>
      <c r="G95" s="106"/>
      <c r="H95" s="107"/>
    </row>
    <row r="96" spans="1:8" ht="15.75" thickTop="1" x14ac:dyDescent="0.25"/>
  </sheetData>
  <sheetProtection algorithmName="SHA-512" hashValue="R2v4h571zuKDp+F9kekrUP31NGAyNfsZoji9NSLEL99c/djX0p+/3HGSh/ibCufzOz7rzpW3JvfakjF8KwXJVw==" saltValue="yIwm47e0Ik01fosoB7XUmQ==" spinCount="100000" sheet="1"/>
  <mergeCells count="47">
    <mergeCell ref="A92:H92"/>
    <mergeCell ref="A93:H95"/>
    <mergeCell ref="A69:H69"/>
    <mergeCell ref="A70:H84"/>
    <mergeCell ref="A85:H85"/>
    <mergeCell ref="A86:H88"/>
    <mergeCell ref="A89:H89"/>
    <mergeCell ref="A90:H91"/>
    <mergeCell ref="A38:H68"/>
    <mergeCell ref="A21:C21"/>
    <mergeCell ref="E21:G21"/>
    <mergeCell ref="A22:C22"/>
    <mergeCell ref="E22:G22"/>
    <mergeCell ref="A23:H23"/>
    <mergeCell ref="A24:H29"/>
    <mergeCell ref="A30:H30"/>
    <mergeCell ref="A31:H33"/>
    <mergeCell ref="A34:H34"/>
    <mergeCell ref="A35:H36"/>
    <mergeCell ref="A37:H37"/>
    <mergeCell ref="A20:C20"/>
    <mergeCell ref="E20:G20"/>
    <mergeCell ref="A13:C13"/>
    <mergeCell ref="E13:G13"/>
    <mergeCell ref="A14:C14"/>
    <mergeCell ref="E14:G14"/>
    <mergeCell ref="A15:H15"/>
    <mergeCell ref="A16:G16"/>
    <mergeCell ref="A17:C17"/>
    <mergeCell ref="E17:G17"/>
    <mergeCell ref="A18:C18"/>
    <mergeCell ref="E18:G18"/>
    <mergeCell ref="A19:H19"/>
    <mergeCell ref="A8:H8"/>
    <mergeCell ref="A9:G9"/>
    <mergeCell ref="A10:C10"/>
    <mergeCell ref="E10:G10"/>
    <mergeCell ref="A11:C12"/>
    <mergeCell ref="D11:D12"/>
    <mergeCell ref="E11:G11"/>
    <mergeCell ref="E12:G12"/>
    <mergeCell ref="B6:H6"/>
    <mergeCell ref="A1:H1"/>
    <mergeCell ref="A3:B3"/>
    <mergeCell ref="D3:E3"/>
    <mergeCell ref="F3:H3"/>
    <mergeCell ref="B5:H5"/>
  </mergeCells>
  <conditionalFormatting sqref="D14 D18 D22">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4 H18 H22">
    <cfRule type="cellIs" dxfId="14" priority="6" operator="between">
      <formula>0</formula>
      <formula>0.3</formula>
    </cfRule>
  </conditionalFormatting>
  <conditionalFormatting sqref="H14 H18 H22">
    <cfRule type="cellIs" dxfId="13" priority="5" operator="between">
      <formula>0.31</formula>
      <formula>0.7</formula>
    </cfRule>
  </conditionalFormatting>
  <conditionalFormatting sqref="H14 H18 H22">
    <cfRule type="cellIs" dxfId="12"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rowBreaks count="1" manualBreakCount="1">
    <brk id="36"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topLeftCell="A4" zoomScale="90" zoomScaleNormal="90" workbookViewId="0">
      <selection activeCell="E10" sqref="E10:G10"/>
    </sheetView>
  </sheetViews>
  <sheetFormatPr baseColWidth="10" defaultRowHeight="15" x14ac:dyDescent="0.25"/>
  <cols>
    <col min="1" max="3" width="21.7109375" style="24" customWidth="1"/>
    <col min="4" max="4" width="22.85546875" style="24" customWidth="1"/>
    <col min="5" max="7" width="21.7109375" style="24" customWidth="1"/>
    <col min="8" max="8" width="21.5703125" style="24" customWidth="1"/>
    <col min="9" max="9" width="3.7109375" style="24" customWidth="1"/>
    <col min="10" max="16384" width="11.42578125" style="24"/>
  </cols>
  <sheetData>
    <row r="1" spans="1:8" ht="36.75" customHeight="1" x14ac:dyDescent="0.25">
      <c r="A1" s="172" t="s">
        <v>54</v>
      </c>
      <c r="B1" s="172"/>
      <c r="C1" s="172"/>
      <c r="D1" s="172"/>
      <c r="E1" s="172"/>
      <c r="F1" s="172"/>
      <c r="G1" s="172"/>
      <c r="H1" s="172"/>
    </row>
    <row r="3" spans="1:8" ht="30.75" customHeight="1" x14ac:dyDescent="0.25">
      <c r="A3" s="45" t="s">
        <v>0</v>
      </c>
      <c r="B3" s="46"/>
      <c r="C3" s="32" t="str">
        <f>+Resultados!C3</f>
        <v>A 2do Trimestre 2019</v>
      </c>
      <c r="D3" s="47" t="s">
        <v>1</v>
      </c>
      <c r="E3" s="47"/>
      <c r="F3" s="48">
        <f ca="1">+Resultados!F3</f>
        <v>43685</v>
      </c>
      <c r="G3" s="48"/>
      <c r="H3" s="48"/>
    </row>
    <row r="4" spans="1:8" ht="5.0999999999999996" customHeight="1" x14ac:dyDescent="0.25">
      <c r="A4" s="2"/>
      <c r="B4" s="1"/>
      <c r="C4" s="1"/>
      <c r="D4" s="3"/>
      <c r="E4" s="3"/>
      <c r="F4" s="4"/>
      <c r="G4" s="4"/>
      <c r="H4" s="1"/>
    </row>
    <row r="5" spans="1:8" ht="26.1" customHeight="1" x14ac:dyDescent="0.25">
      <c r="A5" s="5" t="s">
        <v>2</v>
      </c>
      <c r="B5" s="85" t="str">
        <f>+Resultados!B5</f>
        <v>SUBDIRECCION ADMINISTRATIVA Y FINANCIERA</v>
      </c>
      <c r="C5" s="85"/>
      <c r="D5" s="85"/>
      <c r="E5" s="85"/>
      <c r="F5" s="85"/>
      <c r="G5" s="85"/>
      <c r="H5" s="85"/>
    </row>
    <row r="6" spans="1:8" ht="26.1" customHeight="1" x14ac:dyDescent="0.25">
      <c r="A6" s="5" t="s">
        <v>55</v>
      </c>
      <c r="B6" s="82" t="str">
        <f>+Resultados!B6</f>
        <v xml:space="preserve">GESTIÓN DE TALENTO HUMANO </v>
      </c>
      <c r="C6" s="83"/>
      <c r="D6" s="83"/>
      <c r="E6" s="83"/>
      <c r="F6" s="83"/>
      <c r="G6" s="83"/>
      <c r="H6" s="84"/>
    </row>
    <row r="7" spans="1:8" ht="15" customHeight="1" thickBot="1" x14ac:dyDescent="0.3"/>
    <row r="8" spans="1:8" ht="30" customHeight="1" thickTop="1" x14ac:dyDescent="0.25">
      <c r="A8" s="173" t="s">
        <v>48</v>
      </c>
      <c r="B8" s="174"/>
      <c r="C8" s="174"/>
      <c r="D8" s="174"/>
      <c r="E8" s="174"/>
      <c r="F8" s="174"/>
      <c r="G8" s="174"/>
      <c r="H8" s="175"/>
    </row>
    <row r="9" spans="1:8" ht="45" customHeight="1" x14ac:dyDescent="0.25">
      <c r="A9" s="176" t="s">
        <v>43</v>
      </c>
      <c r="B9" s="177"/>
      <c r="C9" s="178"/>
      <c r="D9" s="25">
        <v>9</v>
      </c>
      <c r="E9" s="179" t="s">
        <v>44</v>
      </c>
      <c r="F9" s="177"/>
      <c r="G9" s="178"/>
      <c r="H9" s="26">
        <v>7</v>
      </c>
    </row>
    <row r="10" spans="1:8" ht="35.1" customHeight="1" x14ac:dyDescent="0.25">
      <c r="A10" s="176" t="s">
        <v>9</v>
      </c>
      <c r="B10" s="177"/>
      <c r="C10" s="178"/>
      <c r="D10" s="25">
        <v>3</v>
      </c>
      <c r="E10" s="179" t="s">
        <v>10</v>
      </c>
      <c r="F10" s="177"/>
      <c r="G10" s="178"/>
      <c r="H10" s="27">
        <f>+H9-D10</f>
        <v>4</v>
      </c>
    </row>
    <row r="11" spans="1:8" ht="35.1" customHeight="1" x14ac:dyDescent="0.25">
      <c r="A11" s="176" t="s">
        <v>45</v>
      </c>
      <c r="B11" s="177"/>
      <c r="C11" s="178"/>
      <c r="D11" s="28">
        <f>D10/H9</f>
        <v>0.42857142857142855</v>
      </c>
      <c r="E11" s="179" t="s">
        <v>46</v>
      </c>
      <c r="F11" s="177"/>
      <c r="G11" s="178"/>
      <c r="H11" s="29">
        <f>+H10/H9</f>
        <v>0.5714285714285714</v>
      </c>
    </row>
    <row r="12" spans="1:8" ht="54.75" customHeight="1" x14ac:dyDescent="0.25">
      <c r="A12" s="180" t="s">
        <v>86</v>
      </c>
      <c r="B12" s="181"/>
      <c r="C12" s="181"/>
      <c r="D12" s="181"/>
      <c r="E12" s="181"/>
      <c r="F12" s="181"/>
      <c r="G12" s="181"/>
      <c r="H12" s="182"/>
    </row>
    <row r="13" spans="1:8" x14ac:dyDescent="0.25">
      <c r="A13" s="99" t="s">
        <v>113</v>
      </c>
      <c r="B13" s="183"/>
      <c r="C13" s="183"/>
      <c r="D13" s="183"/>
      <c r="E13" s="183"/>
      <c r="F13" s="183"/>
      <c r="G13" s="183"/>
      <c r="H13" s="184"/>
    </row>
    <row r="14" spans="1:8" x14ac:dyDescent="0.25">
      <c r="A14" s="99"/>
      <c r="B14" s="183"/>
      <c r="C14" s="183"/>
      <c r="D14" s="183"/>
      <c r="E14" s="183"/>
      <c r="F14" s="183"/>
      <c r="G14" s="183"/>
      <c r="H14" s="184"/>
    </row>
    <row r="15" spans="1:8" x14ac:dyDescent="0.25">
      <c r="A15" s="99"/>
      <c r="B15" s="183"/>
      <c r="C15" s="183"/>
      <c r="D15" s="183"/>
      <c r="E15" s="183"/>
      <c r="F15" s="183"/>
      <c r="G15" s="183"/>
      <c r="H15" s="184"/>
    </row>
    <row r="16" spans="1:8" x14ac:dyDescent="0.25">
      <c r="A16" s="99"/>
      <c r="B16" s="183"/>
      <c r="C16" s="183"/>
      <c r="D16" s="183"/>
      <c r="E16" s="183"/>
      <c r="F16" s="183"/>
      <c r="G16" s="183"/>
      <c r="H16" s="184"/>
    </row>
    <row r="17" spans="1:8" x14ac:dyDescent="0.25">
      <c r="A17" s="99"/>
      <c r="B17" s="183"/>
      <c r="C17" s="183"/>
      <c r="D17" s="183"/>
      <c r="E17" s="183"/>
      <c r="F17" s="183"/>
      <c r="G17" s="183"/>
      <c r="H17" s="184"/>
    </row>
    <row r="18" spans="1:8" x14ac:dyDescent="0.25">
      <c r="A18" s="99"/>
      <c r="B18" s="183"/>
      <c r="C18" s="183"/>
      <c r="D18" s="183"/>
      <c r="E18" s="183"/>
      <c r="F18" s="183"/>
      <c r="G18" s="183"/>
      <c r="H18" s="184"/>
    </row>
    <row r="19" spans="1:8" x14ac:dyDescent="0.25">
      <c r="A19" s="99"/>
      <c r="B19" s="183"/>
      <c r="C19" s="183"/>
      <c r="D19" s="183"/>
      <c r="E19" s="183"/>
      <c r="F19" s="183"/>
      <c r="G19" s="183"/>
      <c r="H19" s="184"/>
    </row>
    <row r="20" spans="1:8" x14ac:dyDescent="0.25">
      <c r="A20" s="99"/>
      <c r="B20" s="183"/>
      <c r="C20" s="183"/>
      <c r="D20" s="183"/>
      <c r="E20" s="183"/>
      <c r="F20" s="183"/>
      <c r="G20" s="183"/>
      <c r="H20" s="184"/>
    </row>
    <row r="21" spans="1:8" x14ac:dyDescent="0.25">
      <c r="A21" s="99"/>
      <c r="B21" s="183"/>
      <c r="C21" s="183"/>
      <c r="D21" s="183"/>
      <c r="E21" s="183"/>
      <c r="F21" s="183"/>
      <c r="G21" s="183"/>
      <c r="H21" s="184"/>
    </row>
    <row r="22" spans="1:8" x14ac:dyDescent="0.25">
      <c r="A22" s="99"/>
      <c r="B22" s="183"/>
      <c r="C22" s="183"/>
      <c r="D22" s="183"/>
      <c r="E22" s="183"/>
      <c r="F22" s="183"/>
      <c r="G22" s="183"/>
      <c r="H22" s="184"/>
    </row>
    <row r="23" spans="1:8" x14ac:dyDescent="0.25">
      <c r="A23" s="99"/>
      <c r="B23" s="183"/>
      <c r="C23" s="183"/>
      <c r="D23" s="183"/>
      <c r="E23" s="183"/>
      <c r="F23" s="183"/>
      <c r="G23" s="183"/>
      <c r="H23" s="184"/>
    </row>
    <row r="24" spans="1:8" x14ac:dyDescent="0.25">
      <c r="A24" s="99"/>
      <c r="B24" s="183"/>
      <c r="C24" s="183"/>
      <c r="D24" s="183"/>
      <c r="E24" s="183"/>
      <c r="F24" s="183"/>
      <c r="G24" s="183"/>
      <c r="H24" s="184"/>
    </row>
    <row r="25" spans="1:8" x14ac:dyDescent="0.25">
      <c r="A25" s="99"/>
      <c r="B25" s="183"/>
      <c r="C25" s="183"/>
      <c r="D25" s="183"/>
      <c r="E25" s="183"/>
      <c r="F25" s="183"/>
      <c r="G25" s="183"/>
      <c r="H25" s="184"/>
    </row>
    <row r="26" spans="1:8" x14ac:dyDescent="0.25">
      <c r="A26" s="99"/>
      <c r="B26" s="183"/>
      <c r="C26" s="183"/>
      <c r="D26" s="183"/>
      <c r="E26" s="183"/>
      <c r="F26" s="183"/>
      <c r="G26" s="183"/>
      <c r="H26" s="184"/>
    </row>
    <row r="27" spans="1:8" x14ac:dyDescent="0.25">
      <c r="A27" s="99"/>
      <c r="B27" s="183"/>
      <c r="C27" s="183"/>
      <c r="D27" s="183"/>
      <c r="E27" s="183"/>
      <c r="F27" s="183"/>
      <c r="G27" s="183"/>
      <c r="H27" s="184"/>
    </row>
    <row r="28" spans="1:8" x14ac:dyDescent="0.25">
      <c r="A28" s="99"/>
      <c r="B28" s="183"/>
      <c r="C28" s="183"/>
      <c r="D28" s="183"/>
      <c r="E28" s="183"/>
      <c r="F28" s="183"/>
      <c r="G28" s="183"/>
      <c r="H28" s="184"/>
    </row>
    <row r="29" spans="1:8" x14ac:dyDescent="0.25">
      <c r="A29" s="99"/>
      <c r="B29" s="183"/>
      <c r="C29" s="183"/>
      <c r="D29" s="183"/>
      <c r="E29" s="183"/>
      <c r="F29" s="183"/>
      <c r="G29" s="183"/>
      <c r="H29" s="184"/>
    </row>
    <row r="30" spans="1:8" x14ac:dyDescent="0.25">
      <c r="A30" s="99"/>
      <c r="B30" s="183"/>
      <c r="C30" s="183"/>
      <c r="D30" s="183"/>
      <c r="E30" s="183"/>
      <c r="F30" s="183"/>
      <c r="G30" s="183"/>
      <c r="H30" s="184"/>
    </row>
    <row r="31" spans="1:8" x14ac:dyDescent="0.25">
      <c r="A31" s="99"/>
      <c r="B31" s="183"/>
      <c r="C31" s="183"/>
      <c r="D31" s="183"/>
      <c r="E31" s="183"/>
      <c r="F31" s="183"/>
      <c r="G31" s="183"/>
      <c r="H31" s="184"/>
    </row>
    <row r="32" spans="1:8" x14ac:dyDescent="0.25">
      <c r="A32" s="99"/>
      <c r="B32" s="183"/>
      <c r="C32" s="183"/>
      <c r="D32" s="183"/>
      <c r="E32" s="183"/>
      <c r="F32" s="183"/>
      <c r="G32" s="183"/>
      <c r="H32" s="184"/>
    </row>
    <row r="33" spans="1:8" x14ac:dyDescent="0.25">
      <c r="A33" s="99"/>
      <c r="B33" s="183"/>
      <c r="C33" s="183"/>
      <c r="D33" s="183"/>
      <c r="E33" s="183"/>
      <c r="F33" s="183"/>
      <c r="G33" s="183"/>
      <c r="H33" s="184"/>
    </row>
    <row r="34" spans="1:8" x14ac:dyDescent="0.25">
      <c r="A34" s="99"/>
      <c r="B34" s="183"/>
      <c r="C34" s="183"/>
      <c r="D34" s="183"/>
      <c r="E34" s="183"/>
      <c r="F34" s="183"/>
      <c r="G34" s="183"/>
      <c r="H34" s="184"/>
    </row>
    <row r="35" spans="1:8" x14ac:dyDescent="0.25">
      <c r="A35" s="185"/>
      <c r="B35" s="186"/>
      <c r="C35" s="186"/>
      <c r="D35" s="186"/>
      <c r="E35" s="186"/>
      <c r="F35" s="186"/>
      <c r="G35" s="186"/>
      <c r="H35" s="187"/>
    </row>
    <row r="36" spans="1:8" x14ac:dyDescent="0.25">
      <c r="A36" s="185"/>
      <c r="B36" s="186"/>
      <c r="C36" s="186"/>
      <c r="D36" s="186"/>
      <c r="E36" s="186"/>
      <c r="F36" s="186"/>
      <c r="G36" s="186"/>
      <c r="H36" s="187"/>
    </row>
    <row r="37" spans="1:8" ht="57.75" customHeight="1" x14ac:dyDescent="0.25">
      <c r="A37" s="180" t="s">
        <v>87</v>
      </c>
      <c r="B37" s="181"/>
      <c r="C37" s="181"/>
      <c r="D37" s="181"/>
      <c r="E37" s="181"/>
      <c r="F37" s="181"/>
      <c r="G37" s="181"/>
      <c r="H37" s="182"/>
    </row>
    <row r="38" spans="1:8" x14ac:dyDescent="0.25">
      <c r="A38" s="99" t="s">
        <v>114</v>
      </c>
      <c r="B38" s="183"/>
      <c r="C38" s="183"/>
      <c r="D38" s="183"/>
      <c r="E38" s="183"/>
      <c r="F38" s="183"/>
      <c r="G38" s="183"/>
      <c r="H38" s="184"/>
    </row>
    <row r="39" spans="1:8" x14ac:dyDescent="0.25">
      <c r="A39" s="185"/>
      <c r="B39" s="186"/>
      <c r="C39" s="186"/>
      <c r="D39" s="186"/>
      <c r="E39" s="186"/>
      <c r="F39" s="186"/>
      <c r="G39" s="186"/>
      <c r="H39" s="187"/>
    </row>
    <row r="40" spans="1:8" ht="24.95" customHeight="1" x14ac:dyDescent="0.25">
      <c r="A40" s="188" t="s">
        <v>85</v>
      </c>
      <c r="B40" s="181"/>
      <c r="C40" s="181"/>
      <c r="D40" s="181"/>
      <c r="E40" s="181"/>
      <c r="F40" s="181"/>
      <c r="G40" s="181"/>
      <c r="H40" s="182"/>
    </row>
    <row r="41" spans="1:8" x14ac:dyDescent="0.25">
      <c r="A41" s="99" t="s">
        <v>88</v>
      </c>
      <c r="B41" s="183"/>
      <c r="C41" s="183"/>
      <c r="D41" s="183"/>
      <c r="E41" s="183"/>
      <c r="F41" s="183"/>
      <c r="G41" s="183"/>
      <c r="H41" s="184"/>
    </row>
    <row r="42" spans="1:8" x14ac:dyDescent="0.25">
      <c r="A42" s="185"/>
      <c r="B42" s="186"/>
      <c r="C42" s="186"/>
      <c r="D42" s="186"/>
      <c r="E42" s="186"/>
      <c r="F42" s="186"/>
      <c r="G42" s="186"/>
      <c r="H42" s="187"/>
    </row>
    <row r="43" spans="1:8" ht="24.95" customHeight="1" x14ac:dyDescent="0.25">
      <c r="A43" s="188" t="s">
        <v>57</v>
      </c>
      <c r="B43" s="181"/>
      <c r="C43" s="181"/>
      <c r="D43" s="181"/>
      <c r="E43" s="181"/>
      <c r="F43" s="181"/>
      <c r="G43" s="181"/>
      <c r="H43" s="182"/>
    </row>
    <row r="44" spans="1:8" x14ac:dyDescent="0.25">
      <c r="A44" s="99" t="s">
        <v>115</v>
      </c>
      <c r="B44" s="183"/>
      <c r="C44" s="183"/>
      <c r="D44" s="183"/>
      <c r="E44" s="183"/>
      <c r="F44" s="183"/>
      <c r="G44" s="183"/>
      <c r="H44" s="184"/>
    </row>
    <row r="45" spans="1:8" x14ac:dyDescent="0.25">
      <c r="A45" s="102"/>
      <c r="B45" s="189"/>
      <c r="C45" s="189"/>
      <c r="D45" s="189"/>
      <c r="E45" s="189"/>
      <c r="F45" s="189"/>
      <c r="G45" s="189"/>
      <c r="H45" s="190"/>
    </row>
    <row r="46" spans="1:8" x14ac:dyDescent="0.25">
      <c r="A46" s="102"/>
      <c r="B46" s="189"/>
      <c r="C46" s="189"/>
      <c r="D46" s="189"/>
      <c r="E46" s="189"/>
      <c r="F46" s="189"/>
      <c r="G46" s="189"/>
      <c r="H46" s="190"/>
    </row>
    <row r="47" spans="1:8" x14ac:dyDescent="0.25">
      <c r="A47" s="102"/>
      <c r="B47" s="189"/>
      <c r="C47" s="189"/>
      <c r="D47" s="189"/>
      <c r="E47" s="189"/>
      <c r="F47" s="189"/>
      <c r="G47" s="189"/>
      <c r="H47" s="190"/>
    </row>
    <row r="48" spans="1:8" ht="15.75" thickBot="1" x14ac:dyDescent="0.3">
      <c r="A48" s="191"/>
      <c r="B48" s="192"/>
      <c r="C48" s="192"/>
      <c r="D48" s="192"/>
      <c r="E48" s="192"/>
      <c r="F48" s="192"/>
      <c r="G48" s="192"/>
      <c r="H48" s="193"/>
    </row>
    <row r="49" ht="15.75" thickTop="1" x14ac:dyDescent="0.25"/>
  </sheetData>
  <sheetProtection algorithmName="SHA-512" hashValue="UpjbbgcW+5T0GMY/YXtc9I8aIXlwI0D50YA8hT7cQPheLniK9iQNpjnI1qAiEcsJeAfGr5vaiQIaTURP/79XVQ==" saltValue="8aRMcZV1TInoeDuNYZjnvA==" spinCount="100000" sheet="1" objects="1" scenarios="1"/>
  <mergeCells count="21">
    <mergeCell ref="A38:H39"/>
    <mergeCell ref="A40:H40"/>
    <mergeCell ref="A41:H42"/>
    <mergeCell ref="A43:H43"/>
    <mergeCell ref="A44:H48"/>
    <mergeCell ref="A11:C11"/>
    <mergeCell ref="E11:G11"/>
    <mergeCell ref="A12:H12"/>
    <mergeCell ref="A13:H36"/>
    <mergeCell ref="A37:H37"/>
    <mergeCell ref="A8:H8"/>
    <mergeCell ref="A9:C9"/>
    <mergeCell ref="E9:G9"/>
    <mergeCell ref="A10:C10"/>
    <mergeCell ref="E10:G10"/>
    <mergeCell ref="B6:H6"/>
    <mergeCell ref="A1:H1"/>
    <mergeCell ref="A3:B3"/>
    <mergeCell ref="D3:E3"/>
    <mergeCell ref="F3:H3"/>
    <mergeCell ref="B5:H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5"/>
  <sheetViews>
    <sheetView zoomScale="85" zoomScaleNormal="85" workbookViewId="0">
      <selection activeCell="D11" sqref="D11:D12"/>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17" ht="36.75" customHeight="1" x14ac:dyDescent="0.25">
      <c r="A1" s="44" t="s">
        <v>54</v>
      </c>
      <c r="B1" s="44"/>
      <c r="C1" s="44"/>
      <c r="D1" s="44"/>
      <c r="E1" s="44"/>
      <c r="F1" s="44"/>
      <c r="G1" s="44"/>
      <c r="H1" s="44"/>
    </row>
    <row r="3" spans="1:17" ht="32.25" customHeight="1" x14ac:dyDescent="0.25">
      <c r="A3" s="45" t="s">
        <v>0</v>
      </c>
      <c r="B3" s="46"/>
      <c r="C3" s="32" t="str">
        <f>+Resultados!C3</f>
        <v>A 2do Trimestre 2019</v>
      </c>
      <c r="D3" s="47" t="s">
        <v>1</v>
      </c>
      <c r="E3" s="47"/>
      <c r="F3" s="48">
        <f ca="1">+Resultados!F3</f>
        <v>43685</v>
      </c>
      <c r="G3" s="48"/>
      <c r="H3" s="48"/>
    </row>
    <row r="4" spans="1:17" ht="5.0999999999999996" customHeight="1" x14ac:dyDescent="0.25">
      <c r="A4" s="2"/>
      <c r="D4" s="3"/>
      <c r="E4" s="3"/>
      <c r="F4" s="4"/>
      <c r="G4" s="4"/>
    </row>
    <row r="5" spans="1:17" ht="26.1" customHeight="1" x14ac:dyDescent="0.25">
      <c r="A5" s="5" t="s">
        <v>2</v>
      </c>
      <c r="B5" s="85" t="str">
        <f>+Resultados!B5</f>
        <v>SUBDIRECCION ADMINISTRATIVA Y FINANCIERA</v>
      </c>
      <c r="C5" s="85"/>
      <c r="D5" s="85"/>
      <c r="E5" s="85"/>
      <c r="F5" s="85"/>
      <c r="G5" s="85"/>
      <c r="H5" s="85"/>
    </row>
    <row r="6" spans="1:17" ht="26.1" customHeight="1" x14ac:dyDescent="0.25">
      <c r="A6" s="5" t="s">
        <v>55</v>
      </c>
      <c r="B6" s="82" t="str">
        <f>+Resultados!B6</f>
        <v xml:space="preserve">GESTIÓN DE TALENTO HUMANO </v>
      </c>
      <c r="C6" s="83"/>
      <c r="D6" s="83"/>
      <c r="E6" s="83"/>
      <c r="F6" s="83"/>
      <c r="G6" s="83"/>
      <c r="H6" s="84"/>
    </row>
    <row r="7" spans="1:17" ht="15" customHeight="1" thickBot="1" x14ac:dyDescent="0.3"/>
    <row r="8" spans="1:17" ht="30" customHeight="1" thickTop="1" x14ac:dyDescent="0.25">
      <c r="A8" s="195" t="s">
        <v>50</v>
      </c>
      <c r="B8" s="196"/>
      <c r="C8" s="196"/>
      <c r="D8" s="196"/>
      <c r="E8" s="196"/>
      <c r="F8" s="196"/>
      <c r="G8" s="196"/>
      <c r="H8" s="197"/>
    </row>
    <row r="9" spans="1:17" ht="35.1" customHeight="1" x14ac:dyDescent="0.25">
      <c r="A9" s="138" t="s">
        <v>31</v>
      </c>
      <c r="B9" s="121"/>
      <c r="C9" s="122"/>
      <c r="D9" s="6">
        <v>30</v>
      </c>
      <c r="E9" s="120" t="s">
        <v>33</v>
      </c>
      <c r="F9" s="121"/>
      <c r="G9" s="122"/>
      <c r="H9" s="13">
        <f>+D9-D10</f>
        <v>0</v>
      </c>
    </row>
    <row r="10" spans="1:17" ht="35.1" customHeight="1" x14ac:dyDescent="0.25">
      <c r="A10" s="138" t="s">
        <v>32</v>
      </c>
      <c r="B10" s="121"/>
      <c r="C10" s="122"/>
      <c r="D10" s="6">
        <v>30</v>
      </c>
      <c r="E10" s="120" t="s">
        <v>34</v>
      </c>
      <c r="F10" s="121"/>
      <c r="G10" s="122"/>
      <c r="H10" s="30">
        <v>0</v>
      </c>
      <c r="Q10" s="1" t="s">
        <v>112</v>
      </c>
    </row>
    <row r="11" spans="1:17" ht="35.1" customHeight="1" x14ac:dyDescent="0.25">
      <c r="A11" s="108" t="s">
        <v>35</v>
      </c>
      <c r="B11" s="85"/>
      <c r="C11" s="85"/>
      <c r="D11" s="194">
        <f>+D10/D9</f>
        <v>1</v>
      </c>
      <c r="E11" s="85" t="s">
        <v>36</v>
      </c>
      <c r="F11" s="85"/>
      <c r="G11" s="85"/>
      <c r="H11" s="11">
        <f>+H9/D9</f>
        <v>0</v>
      </c>
    </row>
    <row r="12" spans="1:17" ht="35.1" customHeight="1" x14ac:dyDescent="0.25">
      <c r="A12" s="108"/>
      <c r="B12" s="85"/>
      <c r="C12" s="85"/>
      <c r="D12" s="194"/>
      <c r="E12" s="85" t="s">
        <v>37</v>
      </c>
      <c r="F12" s="85"/>
      <c r="G12" s="85"/>
      <c r="H12" s="11">
        <f>+H10/D9</f>
        <v>0</v>
      </c>
    </row>
    <row r="13" spans="1:17" ht="41.25" customHeight="1" x14ac:dyDescent="0.25">
      <c r="A13" s="198" t="s">
        <v>77</v>
      </c>
      <c r="B13" s="199"/>
      <c r="C13" s="199"/>
      <c r="D13" s="199"/>
      <c r="E13" s="199"/>
      <c r="F13" s="199"/>
      <c r="G13" s="199"/>
      <c r="H13" s="200"/>
    </row>
    <row r="14" spans="1:17" x14ac:dyDescent="0.25">
      <c r="A14" s="99" t="s">
        <v>118</v>
      </c>
      <c r="B14" s="100"/>
      <c r="C14" s="100"/>
      <c r="D14" s="100"/>
      <c r="E14" s="100"/>
      <c r="F14" s="100"/>
      <c r="G14" s="100"/>
      <c r="H14" s="101"/>
    </row>
    <row r="15" spans="1:17" x14ac:dyDescent="0.25">
      <c r="A15" s="99"/>
      <c r="B15" s="100"/>
      <c r="C15" s="100"/>
      <c r="D15" s="100"/>
      <c r="E15" s="100"/>
      <c r="F15" s="100"/>
      <c r="G15" s="100"/>
      <c r="H15" s="101"/>
    </row>
    <row r="16" spans="1:17" x14ac:dyDescent="0.25">
      <c r="A16" s="112"/>
      <c r="B16" s="113"/>
      <c r="C16" s="113"/>
      <c r="D16" s="113"/>
      <c r="E16" s="113"/>
      <c r="F16" s="113"/>
      <c r="G16" s="113"/>
      <c r="H16" s="114"/>
    </row>
    <row r="17" spans="1:8" ht="24.95" customHeight="1" x14ac:dyDescent="0.25">
      <c r="A17" s="201" t="s">
        <v>56</v>
      </c>
      <c r="B17" s="199"/>
      <c r="C17" s="199"/>
      <c r="D17" s="199"/>
      <c r="E17" s="199"/>
      <c r="F17" s="199"/>
      <c r="G17" s="199"/>
      <c r="H17" s="200"/>
    </row>
    <row r="18" spans="1:8" ht="54.95" customHeight="1" x14ac:dyDescent="0.25">
      <c r="A18" s="99" t="s">
        <v>88</v>
      </c>
      <c r="B18" s="100"/>
      <c r="C18" s="100"/>
      <c r="D18" s="100"/>
      <c r="E18" s="100"/>
      <c r="F18" s="100"/>
      <c r="G18" s="100"/>
      <c r="H18" s="101"/>
    </row>
    <row r="19" spans="1:8" ht="24.95" customHeight="1" x14ac:dyDescent="0.25">
      <c r="A19" s="201" t="s">
        <v>57</v>
      </c>
      <c r="B19" s="199"/>
      <c r="C19" s="199"/>
      <c r="D19" s="199"/>
      <c r="E19" s="199"/>
      <c r="F19" s="199"/>
      <c r="G19" s="199"/>
      <c r="H19" s="200"/>
    </row>
    <row r="20" spans="1:8" ht="54.95" customHeight="1" thickBot="1" x14ac:dyDescent="0.3">
      <c r="A20" s="202" t="s">
        <v>88</v>
      </c>
      <c r="B20" s="203"/>
      <c r="C20" s="203"/>
      <c r="D20" s="203"/>
      <c r="E20" s="203"/>
      <c r="F20" s="203"/>
      <c r="G20" s="203"/>
      <c r="H20" s="204"/>
    </row>
    <row r="21" spans="1:8" ht="15" customHeight="1" thickTop="1" thickBot="1" x14ac:dyDescent="0.3"/>
    <row r="22" spans="1:8" s="15" customFormat="1" ht="39.950000000000003" customHeight="1" thickTop="1" x14ac:dyDescent="0.25">
      <c r="A22" s="205" t="s">
        <v>82</v>
      </c>
      <c r="B22" s="206"/>
      <c r="C22" s="206"/>
      <c r="D22" s="206"/>
      <c r="E22" s="206"/>
      <c r="F22" s="206"/>
      <c r="G22" s="206"/>
      <c r="H22" s="207"/>
    </row>
    <row r="23" spans="1:8" x14ac:dyDescent="0.25">
      <c r="A23" s="112" t="s">
        <v>119</v>
      </c>
      <c r="B23" s="113"/>
      <c r="C23" s="113"/>
      <c r="D23" s="113"/>
      <c r="E23" s="113"/>
      <c r="F23" s="113"/>
      <c r="G23" s="113"/>
      <c r="H23" s="114"/>
    </row>
    <row r="24" spans="1:8" x14ac:dyDescent="0.25">
      <c r="A24" s="208"/>
      <c r="B24" s="209"/>
      <c r="C24" s="209"/>
      <c r="D24" s="209"/>
      <c r="E24" s="209"/>
      <c r="F24" s="209"/>
      <c r="G24" s="209"/>
      <c r="H24" s="210"/>
    </row>
    <row r="25" spans="1:8" x14ac:dyDescent="0.25">
      <c r="A25" s="208"/>
      <c r="B25" s="209"/>
      <c r="C25" s="209"/>
      <c r="D25" s="209"/>
      <c r="E25" s="209"/>
      <c r="F25" s="209"/>
      <c r="G25" s="209"/>
      <c r="H25" s="210"/>
    </row>
    <row r="26" spans="1:8" ht="15.75" thickBot="1" x14ac:dyDescent="0.3">
      <c r="A26" s="105"/>
      <c r="B26" s="106"/>
      <c r="C26" s="106"/>
      <c r="D26" s="106"/>
      <c r="E26" s="106"/>
      <c r="F26" s="106"/>
      <c r="G26" s="106"/>
      <c r="H26" s="107"/>
    </row>
    <row r="27" spans="1:8" s="14" customFormat="1" ht="19.5" thickTop="1" thickBot="1" x14ac:dyDescent="0.3"/>
    <row r="28" spans="1:8" s="15" customFormat="1" ht="47.25" customHeight="1" thickTop="1" x14ac:dyDescent="0.25">
      <c r="A28" s="205" t="s">
        <v>83</v>
      </c>
      <c r="B28" s="206"/>
      <c r="C28" s="206"/>
      <c r="D28" s="206"/>
      <c r="E28" s="206"/>
      <c r="F28" s="206"/>
      <c r="G28" s="206"/>
      <c r="H28" s="207"/>
    </row>
    <row r="29" spans="1:8" x14ac:dyDescent="0.25">
      <c r="A29" s="112" t="s">
        <v>120</v>
      </c>
      <c r="B29" s="113"/>
      <c r="C29" s="113"/>
      <c r="D29" s="113"/>
      <c r="E29" s="113"/>
      <c r="F29" s="113"/>
      <c r="G29" s="113"/>
      <c r="H29" s="114"/>
    </row>
    <row r="30" spans="1:8" x14ac:dyDescent="0.25">
      <c r="A30" s="208"/>
      <c r="B30" s="209"/>
      <c r="C30" s="209"/>
      <c r="D30" s="209"/>
      <c r="E30" s="209"/>
      <c r="F30" s="209"/>
      <c r="G30" s="209"/>
      <c r="H30" s="210"/>
    </row>
    <row r="31" spans="1:8" x14ac:dyDescent="0.25">
      <c r="A31" s="208"/>
      <c r="B31" s="209"/>
      <c r="C31" s="209"/>
      <c r="D31" s="209"/>
      <c r="E31" s="209"/>
      <c r="F31" s="209"/>
      <c r="G31" s="209"/>
      <c r="H31" s="210"/>
    </row>
    <row r="32" spans="1:8" x14ac:dyDescent="0.25">
      <c r="A32" s="208"/>
      <c r="B32" s="209"/>
      <c r="C32" s="209"/>
      <c r="D32" s="209"/>
      <c r="E32" s="209"/>
      <c r="F32" s="209"/>
      <c r="G32" s="209"/>
      <c r="H32" s="210"/>
    </row>
    <row r="33" spans="1:8" x14ac:dyDescent="0.25">
      <c r="A33" s="208"/>
      <c r="B33" s="209"/>
      <c r="C33" s="209"/>
      <c r="D33" s="209"/>
      <c r="E33" s="209"/>
      <c r="F33" s="209"/>
      <c r="G33" s="209"/>
      <c r="H33" s="210"/>
    </row>
    <row r="34" spans="1:8" ht="15.75" thickBot="1" x14ac:dyDescent="0.3">
      <c r="A34" s="105"/>
      <c r="B34" s="106"/>
      <c r="C34" s="106"/>
      <c r="D34" s="106"/>
      <c r="E34" s="106"/>
      <c r="F34" s="106"/>
      <c r="G34" s="106"/>
      <c r="H34" s="107"/>
    </row>
    <row r="35" spans="1:8" ht="15.75" thickTop="1" x14ac:dyDescent="0.25"/>
  </sheetData>
  <sheetProtection algorithmName="SHA-512" hashValue="03ZGKP+nfMKdGKljfnAxvta9ZBTbw8VH8CuBQca0gEidH2Per3nHL89M5OmymzL3Nf5GyOZprGADqt38vKhnqQ==" saltValue="mIkW2gCHvTMa2d+VBKGDRw==" spinCount="100000" sheet="1" objects="1" scenarios="1"/>
  <mergeCells count="25">
    <mergeCell ref="A20:H20"/>
    <mergeCell ref="A22:H22"/>
    <mergeCell ref="A23:H26"/>
    <mergeCell ref="A28:H28"/>
    <mergeCell ref="A29:H34"/>
    <mergeCell ref="A13:H13"/>
    <mergeCell ref="A14:H16"/>
    <mergeCell ref="A17:H17"/>
    <mergeCell ref="A18:H18"/>
    <mergeCell ref="A19:H19"/>
    <mergeCell ref="B6:H6"/>
    <mergeCell ref="A10:C10"/>
    <mergeCell ref="E10:G10"/>
    <mergeCell ref="A11:C12"/>
    <mergeCell ref="D11:D12"/>
    <mergeCell ref="E11:G11"/>
    <mergeCell ref="E12:G12"/>
    <mergeCell ref="A8:H8"/>
    <mergeCell ref="A9:C9"/>
    <mergeCell ref="E9:G9"/>
    <mergeCell ref="A1:H1"/>
    <mergeCell ref="A3:B3"/>
    <mergeCell ref="D3:E3"/>
    <mergeCell ref="F3:H3"/>
    <mergeCell ref="B5:H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Ana Carolina Restrepo Guerrero</cp:lastModifiedBy>
  <cp:lastPrinted>2018-11-15T20:22:19Z</cp:lastPrinted>
  <dcterms:created xsi:type="dcterms:W3CDTF">2018-02-19T18:55:22Z</dcterms:created>
  <dcterms:modified xsi:type="dcterms:W3CDTF">2019-08-08T20:54:30Z</dcterms:modified>
</cp:coreProperties>
</file>