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668"/>
  <workbookPr defaultThemeVersion="166925"/>
  <mc:AlternateContent xmlns:mc="http://schemas.openxmlformats.org/markup-compatibility/2006">
    <mc:Choice Requires="x15">
      <x15ac:absPath xmlns:x15ac="http://schemas.microsoft.com/office/spreadsheetml/2010/11/ac" url="G:\2019\3. Evaluación y seguimiento\Seguimientos\Instrumentos de gestión\2 Trimestre\ABS\"/>
    </mc:Choice>
  </mc:AlternateContent>
  <bookViews>
    <workbookView xWindow="-120" yWindow="-120" windowWidth="29040" windowHeight="15840" tabRatio="696" activeTab="1"/>
  </bookViews>
  <sheets>
    <sheet name="Resultados" sheetId="3" r:id="rId1"/>
    <sheet name="PME" sheetId="9" r:id="rId2"/>
    <sheet name="PMI" sheetId="10" r:id="rId3"/>
    <sheet name="MRG" sheetId="11" r:id="rId4"/>
    <sheet name="IGC" sheetId="12" r:id="rId5"/>
    <sheet name="RECE" sheetId="13" r:id="rId6"/>
  </sheets>
  <externalReferences>
    <externalReference r:id="rId7"/>
  </externalReferences>
  <definedNames>
    <definedName name="_xlnm.Print_Area" localSheetId="4">IGC!$A$1:$H$45</definedName>
    <definedName name="_xlnm.Print_Area" localSheetId="3">MRG!$A$1:$H$132</definedName>
    <definedName name="_xlnm.Print_Area" localSheetId="1">PME!$A$1:$H$88</definedName>
    <definedName name="_xlnm.Print_Area" localSheetId="2">PMI!$A$1:$H$127</definedName>
    <definedName name="_xlnm.Print_Area" localSheetId="5">RECE!$A$1:$H$55</definedName>
    <definedName name="_xlnm.Print_Area" localSheetId="0">Resultados!$A$1:$H$40</definedName>
    <definedName name="Calendario10Año">[1]Calendario!$B$127</definedName>
    <definedName name="Calendario10Mes">[1]Calendario!$C$127</definedName>
    <definedName name="Calendario10MesOpción">MATCH(Calendario10Mes,Meses,0)</definedName>
    <definedName name="Calendario11Año">[1]Calendario!$B$141</definedName>
    <definedName name="Calendario11Mes">[1]Calendario!$C$141</definedName>
    <definedName name="Calendario11MesOpción">MATCH(Calendario11Mes,Meses,0)</definedName>
    <definedName name="Calendario12Año">[1]Calendario!$B$155</definedName>
    <definedName name="Calendario12Mes">[1]Calendario!$C$155</definedName>
    <definedName name="Calendario12MesOpción">MATCH(Calendario12Mes,Meses,0)</definedName>
    <definedName name="Calendario1Año">[1]Calendario!$B$1</definedName>
    <definedName name="Calendario1Mes">[1]Calendario!$C$1</definedName>
    <definedName name="Calendario1MesOpción">MATCH(Calendario1Mes,Meses,0)</definedName>
    <definedName name="Calendario2Año">[1]Calendario!$B$15</definedName>
    <definedName name="Calendario2Mes">[1]Calendario!$C$15</definedName>
    <definedName name="Calendario2MesOpción">MATCH(Calendario2Mes,Meses,0)</definedName>
    <definedName name="Calendario3Año">[1]Calendario!$B$29</definedName>
    <definedName name="Calendario3Mes">[1]Calendario!$C$29</definedName>
    <definedName name="Calendario3MesOpción">MATCH(Calendario3Mes,Meses,0)</definedName>
    <definedName name="Calendario4Año">[1]Calendario!$B$43</definedName>
    <definedName name="Calendario4Mes">[1]Calendario!$C$43</definedName>
    <definedName name="Calendario4MesOpción">MATCH(Calendario4Mes,Meses,0)</definedName>
    <definedName name="Calendario5Año">[1]Calendario!$B$57</definedName>
    <definedName name="Calendario5Mes">[1]Calendario!$C$57</definedName>
    <definedName name="Calendario5MesOpción">MATCH(Calendario5Mes,Meses,0)</definedName>
    <definedName name="Calendario6Año">[1]Calendario!$B$71</definedName>
    <definedName name="Calendario6Mes">[1]Calendario!$C$71</definedName>
    <definedName name="Calendario6MesOpción">MATCH(Calendario6Mes,Meses,0)</definedName>
    <definedName name="Calendario7Año">[1]Calendario!$B$85</definedName>
    <definedName name="Calendario7Mes">[1]Calendario!$C$85</definedName>
    <definedName name="Calendario7MesOpción">MATCH(Calendario7Mes,Meses,0)</definedName>
    <definedName name="Calendario8Año">[1]Calendario!$B$99</definedName>
    <definedName name="Calendario8Mes">[1]Calendario!$C$99</definedName>
    <definedName name="Calendario8MesOpción">MATCH(Calendario8Mes,Meses,0)</definedName>
    <definedName name="Calendario9Año">[1]Calendario!$B$113</definedName>
    <definedName name="Calendario9Mes">[1]Calendario!$C$113</definedName>
    <definedName name="Calendario9MesOpción">MATCH(Calendario9Mes,Meses,0)</definedName>
    <definedName name="DíaDeLaSemanaOpción">MATCH(InicioDeSemana,DíasDeLaSemana,0)+10</definedName>
    <definedName name="Días">{0,1,2,3,4,5,6}</definedName>
    <definedName name="DíasDeLaSemana">{"LUNES","MARTES","MIÉRCOLES","JUEVES","VIERNES","SÁBADO","DOMINGO"}</definedName>
    <definedName name="InicioDeSemana">[1]Calendario!$B$2</definedName>
    <definedName name="Meses">{"Enero","Febrero","Marzo","Abril","Mayo","Junio","Julio","Agosto","Septiembre","Octubre","Noviembre","Diciembre"}</definedName>
    <definedName name="_xlnm.Print_Titles" localSheetId="4">IGC!$1:$6</definedName>
    <definedName name="_xlnm.Print_Titles" localSheetId="3">MRG!$1:$7</definedName>
    <definedName name="_xlnm.Print_Titles" localSheetId="1">PME!$1:$6</definedName>
    <definedName name="_xlnm.Print_Titles" localSheetId="2">PMI!$1:$7</definedName>
    <definedName name="_xlnm.Print_Titles" localSheetId="5">RECE!$1:$6</definedName>
    <definedName name="_xlnm.Print_Titles" localSheetId="0">Resultados!$1:$6</definedName>
    <definedName name="ValorDeInicioDeSemana">IF(InicioDeSemana="LUNES",2,1)</definedName>
  </definedNames>
  <calcPr calcId="171027"/>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13" l="1"/>
  <c r="D11" i="12" l="1"/>
  <c r="D19" i="11"/>
  <c r="D23" i="11"/>
  <c r="H19" i="11"/>
  <c r="H23" i="11"/>
  <c r="H13" i="9"/>
  <c r="D13" i="9"/>
  <c r="H11" i="13"/>
  <c r="D11" i="13"/>
  <c r="D10" i="13"/>
  <c r="H9" i="13"/>
  <c r="B5" i="10" l="1"/>
  <c r="D15" i="11" l="1"/>
  <c r="F12" i="3"/>
  <c r="F3" i="3" l="1"/>
  <c r="C3" i="9"/>
  <c r="D10" i="9" l="1"/>
  <c r="B6" i="13"/>
  <c r="B5" i="13"/>
  <c r="F3" i="13"/>
  <c r="C3" i="13"/>
  <c r="B6" i="12"/>
  <c r="B5" i="12"/>
  <c r="F3" i="12"/>
  <c r="C3" i="12"/>
  <c r="B6" i="11"/>
  <c r="B5" i="11"/>
  <c r="F3" i="11"/>
  <c r="C3" i="11"/>
  <c r="B6" i="10"/>
  <c r="F3" i="10"/>
  <c r="C3" i="10"/>
  <c r="B6" i="9"/>
  <c r="B5" i="9"/>
  <c r="F3" i="9"/>
  <c r="G23" i="3" l="1"/>
  <c r="F23" i="3"/>
  <c r="G18" i="3"/>
  <c r="F18" i="3"/>
  <c r="E18" i="3"/>
  <c r="G17" i="3"/>
  <c r="F17" i="3"/>
  <c r="H17" i="3" s="1"/>
  <c r="E17" i="3"/>
  <c r="G12" i="3"/>
  <c r="H12" i="3" s="1"/>
  <c r="G11" i="3"/>
  <c r="G10" i="3"/>
  <c r="H12" i="13" l="1"/>
  <c r="H11" i="12"/>
  <c r="D12" i="11"/>
  <c r="E12" i="3" s="1"/>
  <c r="D73" i="10"/>
  <c r="H77" i="10" s="1"/>
  <c r="E10" i="3"/>
  <c r="H23" i="3"/>
  <c r="G19" i="3"/>
  <c r="F19" i="3"/>
  <c r="H19" i="3" s="1"/>
  <c r="E19" i="3"/>
  <c r="H18" i="3"/>
  <c r="G13" i="3"/>
  <c r="E11" i="3" l="1"/>
  <c r="E13" i="3" s="1"/>
  <c r="E26" i="3" s="1"/>
  <c r="F11" i="3"/>
  <c r="H11" i="3" s="1"/>
  <c r="G26" i="3"/>
  <c r="H76" i="10" l="1"/>
  <c r="H14" i="11"/>
  <c r="H15" i="11" s="1"/>
  <c r="D76" i="10"/>
  <c r="F10" i="3"/>
  <c r="H12" i="9"/>
  <c r="F13" i="3" l="1"/>
  <c r="H10" i="3"/>
  <c r="H13" i="3" l="1"/>
  <c r="F26" i="3"/>
  <c r="H26" i="3" s="1"/>
</calcChain>
</file>

<file path=xl/comments1.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2.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9" authorId="0" shapeId="0">
      <text>
        <r>
          <rPr>
            <sz val="9"/>
            <color indexed="81"/>
            <rFont val="Tahoma"/>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
Incluye las acciones de la Subdirección de Contratación y el Área de Costos</t>
        </r>
      </text>
    </comment>
    <comment ref="H9" authorId="0" shapeId="0">
      <text>
        <r>
          <rPr>
            <sz val="10"/>
            <color indexed="81"/>
            <rFont val="Arial"/>
            <family val="2"/>
          </rPr>
          <t>Incluya el número de acciones que se encuentran abiertas según los reportes de información del Ente de Control Externo respectivo.
Para el caso del Plan de Mejoramiento suscrito con la Contraloría de Bogotá, se debe consultar el reporte generado del aplicativo SIVICOF.</t>
        </r>
      </text>
    </comment>
    <comment ref="H10" authorId="0" shapeId="0">
      <text>
        <r>
          <rPr>
            <sz val="9"/>
            <color indexed="81"/>
            <rFont val="Tahoma"/>
            <family val="2"/>
          </rPr>
          <t>Incluya el número de acciones cuyo plazo de ejecución vence con posterioridad al trimestre sobre el que se está realizando el seguimiento.
Esta información debe ser consultada directamente en el formato de plan de mejoramiento suscrito con cada uno de los entes de control externo.</t>
        </r>
      </text>
    </comment>
  </commentList>
</comments>
</file>

<file path=xl/comments3.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D72" authorId="0" shapeId="0">
      <text>
        <r>
          <rPr>
            <sz val="10"/>
            <color indexed="81"/>
            <rFont val="Arial"/>
            <family val="2"/>
          </rPr>
          <t>Incluya el número de hallazgos y/o no conformidades que fueron abiertos en Isolución durante el trimestre objeto de seguimiento</t>
        </r>
      </text>
    </comment>
    <comment ref="H72" authorId="0" shapeId="0">
      <text>
        <r>
          <rPr>
            <sz val="10"/>
            <color indexed="81"/>
            <rFont val="Arial"/>
            <family val="2"/>
          </rPr>
          <t>Incluya el número de hallazgos y/o no conformidades que se encuentran abiertos según el reporte de información del aplicativo Isolución, al inicio del trimestre objeto de seguimiento.</t>
        </r>
      </text>
    </comment>
    <comment ref="H73" authorId="0" shapeId="0">
      <text>
        <r>
          <rPr>
            <sz val="10"/>
            <color indexed="81"/>
            <rFont val="Arial"/>
            <family val="2"/>
          </rPr>
          <t>Incluya el número de hallazgos y/o no conformidades cuyo plazo de ejecución vence con posterioridad al trimestre sobre el que se está realizando el seguimiento.
Esta información debe ser consultada directamente en el aplicativo Isolución.</t>
        </r>
      </text>
    </comment>
  </commentList>
</comments>
</file>

<file path=xl/comments4.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 ref="H10" authorId="0" shapeId="0">
      <text>
        <r>
          <rPr>
            <sz val="10"/>
            <color indexed="81"/>
            <rFont val="Arial"/>
            <family val="2"/>
          </rPr>
          <t>Incluya el número de riesgos de gestión que se encuentran en el mapa de riesgos del proceso. 
Para este efecto consultar Isolución.</t>
        </r>
      </text>
    </comment>
    <comment ref="D11" authorId="0" shapeId="0">
      <text>
        <r>
          <rPr>
            <sz val="10"/>
            <color indexed="81"/>
            <rFont val="Arial"/>
            <family val="2"/>
          </rPr>
          <t>Incluya el número de acciones que fueron abiertas en Isolución durante el trimestre objeto de seguimiento</t>
        </r>
      </text>
    </comment>
    <comment ref="H11" authorId="0" shapeId="0">
      <text>
        <r>
          <rPr>
            <sz val="10"/>
            <color indexed="81"/>
            <rFont val="Arial"/>
            <family val="2"/>
          </rPr>
          <t>Incluya el número de acciones que se encuentran abiertas según el reporte de información del aplicativo Isolución, al inicio del trimestre objeto de seguimiento.</t>
        </r>
      </text>
    </comment>
    <comment ref="H12" authorId="0" shapeId="0">
      <text>
        <r>
          <rPr>
            <sz val="10"/>
            <color indexed="81"/>
            <rFont val="Arial"/>
            <family val="2"/>
          </rPr>
          <t>Incluya el número de acciones cuyo plazo de ejecución vence con posterioridad al trimestre sobre el que se está realizando el seguimiento.
Esta información debe ser consultada directamente en el aplicativo Isolución.</t>
        </r>
      </text>
    </comment>
  </commentList>
</comments>
</file>

<file path=xl/comments5.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comments6.xml><?xml version="1.0" encoding="utf-8"?>
<comments xmlns="http://schemas.openxmlformats.org/spreadsheetml/2006/main">
  <authors>
    <author>OTRO</author>
  </authors>
  <commentList>
    <comment ref="C3" authorId="0" shapeId="0">
      <text>
        <r>
          <rPr>
            <sz val="10"/>
            <color indexed="81"/>
            <rFont val="Arial"/>
            <family val="2"/>
          </rPr>
          <t>Digite el trimestre objeto de seguimiento de acuerdo con la siguiente convención:
1er Trimestre 201X
2do Trimestre 201X
3er Trimestre 201X
4to Trimestre 201X</t>
        </r>
      </text>
    </comment>
    <comment ref="F3" authorId="0" shapeId="0">
      <text>
        <r>
          <rPr>
            <sz val="10"/>
            <color indexed="81"/>
            <rFont val="Arial"/>
            <family val="2"/>
          </rPr>
          <t>Incluya la fecha en que se elabora el seguimiento</t>
        </r>
      </text>
    </comment>
    <comment ref="B5" authorId="0" shapeId="0">
      <text>
        <r>
          <rPr>
            <sz val="10"/>
            <color indexed="81"/>
            <rFont val="Arial"/>
            <family val="2"/>
          </rPr>
          <t>Incluya la dependencia responsable del proceso al que se realiza el seguimiento</t>
        </r>
      </text>
    </comment>
    <comment ref="B6" authorId="0" shapeId="0">
      <text>
        <r>
          <rPr>
            <sz val="10"/>
            <color indexed="81"/>
            <rFont val="Arial"/>
            <family val="2"/>
          </rPr>
          <t>Incluya el nombre del proceso al que se le realizará el seguimiento</t>
        </r>
      </text>
    </comment>
  </commentList>
</comments>
</file>

<file path=xl/sharedStrings.xml><?xml version="1.0" encoding="utf-8"?>
<sst xmlns="http://schemas.openxmlformats.org/spreadsheetml/2006/main" count="174" uniqueCount="129">
  <si>
    <t>PERIODO SEGUIMIENTO</t>
  </si>
  <si>
    <t>FECHA INFORME</t>
  </si>
  <si>
    <t>DEPENDENCIA</t>
  </si>
  <si>
    <t>Total acciones abiertas</t>
  </si>
  <si>
    <t>Total acciones vencidas no cumplidas</t>
  </si>
  <si>
    <t>Grado de cumplimiento PMI (%)</t>
  </si>
  <si>
    <t>Grado de incumplimiento PMI (%)</t>
  </si>
  <si>
    <t>Grado de cumplimiento PME (%)</t>
  </si>
  <si>
    <t>Grado de incumplimiento PME (%)</t>
  </si>
  <si>
    <t>Total indicadores cuyos resultados cumplen con la meta establecida</t>
  </si>
  <si>
    <t>Total indicadores cuyos resultados no cumplen con la meta establecida</t>
  </si>
  <si>
    <t>Grado de cumplimiento metas indicadores (%)</t>
  </si>
  <si>
    <t>Grado de incumplimiento metas indicadores (%)</t>
  </si>
  <si>
    <t>Total indicadores de administración de riesgos formulados por la Dependencia</t>
  </si>
  <si>
    <t>Total indicadores cuya frecuencia de medición se enmarca en este seguimiento</t>
  </si>
  <si>
    <t>Total controles cuya aplicación se evidenció en el seguimiento</t>
  </si>
  <si>
    <t>Grado de aplicación de los controles existentes</t>
  </si>
  <si>
    <t>Grado de inaplicación de controles existentes (%)</t>
  </si>
  <si>
    <t>A. PLAN DE MEJORAMIENTO EXTERNO - PME</t>
  </si>
  <si>
    <t>B. PLAN DE MEJORAMIENTO INTERNO - PMI</t>
  </si>
  <si>
    <t>INSTRUMENTO EVALUADO</t>
  </si>
  <si>
    <t>Total controles implementados para administrar riesgos de gestión formulados por la Dependencia</t>
  </si>
  <si>
    <t>Acciones Abiertas</t>
  </si>
  <si>
    <t>Acciones con plazo vencido</t>
  </si>
  <si>
    <t>Acciones cumplidas</t>
  </si>
  <si>
    <t>Indicadores propuestos</t>
  </si>
  <si>
    <t>Indicadores cuya frecuencia de medición aplica en el periodo analizado</t>
  </si>
  <si>
    <t>Indicadores con meta cumplida</t>
  </si>
  <si>
    <t>SUB TOTAL ACCIONES</t>
  </si>
  <si>
    <t>SUB TOTAL INDICADORES</t>
  </si>
  <si>
    <t>Total de acciones cumplidas, de aquellas cuyo plazo venció en el periodo objeto de seguimiento + aquellas vencidas en periodos anteriores</t>
  </si>
  <si>
    <t>Total de requerimientos de Entes de Control Externo asignados a la Dependencia</t>
  </si>
  <si>
    <t>Total de requerimientos atendidos oportunamente</t>
  </si>
  <si>
    <t>Total de requerimientos atendidos extemporáneamente</t>
  </si>
  <si>
    <t>Total de requerimientos que fueron reiterados por los Entes de Control Externo</t>
  </si>
  <si>
    <t>Nivel de oportunidad en la atención (%)</t>
  </si>
  <si>
    <t>Nivel de extemporaneidad en la atención(%)</t>
  </si>
  <si>
    <t>Nivel de reiteración de requerimientos</t>
  </si>
  <si>
    <t>Total actividades vencidas no cumplidas</t>
  </si>
  <si>
    <t>Acciones abiertas con responsabilidad exclusiva de la dependencia</t>
  </si>
  <si>
    <t>Acciones abiertas con responsabilidad compartida con otras dependencias</t>
  </si>
  <si>
    <t>Acciones en ejecución de acuerdo con cronograma</t>
  </si>
  <si>
    <t>Acciones cuyo plazo venció en el periodo objeto de seguimiento + aquellas vencidas en periodos anteriores</t>
  </si>
  <si>
    <t>Total indicadores de gestión formulados para la vigencia</t>
  </si>
  <si>
    <t>Indicadores de gestión cuya medición debió realizarse en el periodo de seguimiento según la frecuencia definida en Isolución</t>
  </si>
  <si>
    <t>Grado de cumplimiento de metas de los indicadores de calidad (%)</t>
  </si>
  <si>
    <t>Grado de incumplimiento  de metas de los indicadores de calidad (%)</t>
  </si>
  <si>
    <t>C. MAPA DE RIESGOS DE GESTION - MRG</t>
  </si>
  <si>
    <t>D. INDICADORES DE GESTION DE CALIDAD</t>
  </si>
  <si>
    <t>Atendidos Oportunamente</t>
  </si>
  <si>
    <t>C1. INDICADORES MAPA DE RIESGOS DE GESTION - MRG</t>
  </si>
  <si>
    <t>E. ATENCION REQUERIMIENTOS ENTES DE CONTROL</t>
  </si>
  <si>
    <t>Total controles cuya aplicación no se evidenció en el seguimiento realizado por la OCI</t>
  </si>
  <si>
    <t>FICHA DE SEGUIMIENTO A INSTRUMENTOS DE GESTIÓN</t>
  </si>
  <si>
    <t>PROCESO</t>
  </si>
  <si>
    <r>
      <t>LIMITACIONES PRESENTADAS AL MOMENTO DE EFECTUAR EL SEGUIMIENTO</t>
    </r>
    <r>
      <rPr>
        <sz val="12"/>
        <color theme="1"/>
        <rFont val="Arial"/>
        <family val="2"/>
      </rPr>
      <t/>
    </r>
  </si>
  <si>
    <t>SUGERENCIAS</t>
  </si>
  <si>
    <r>
      <rPr>
        <b/>
        <sz val="12"/>
        <color theme="1"/>
        <rFont val="Arial"/>
        <family val="2"/>
      </rPr>
      <t xml:space="preserve">HALLAZGOS SIN PLAN DE MEJORAMIENTO
</t>
    </r>
    <r>
      <rPr>
        <sz val="12"/>
        <color theme="1"/>
        <rFont val="Arial"/>
        <family val="2"/>
      </rPr>
      <t>(Relacione los hallazgos para los cuales la dependencia no ha formulado plan de mejoramiento, indicando el nombre de la auditoría en que fueron identificados y breve descripción del hallazgo)</t>
    </r>
  </si>
  <si>
    <r>
      <rPr>
        <b/>
        <sz val="12"/>
        <color theme="1"/>
        <rFont val="Arial"/>
        <family val="2"/>
      </rPr>
      <t xml:space="preserve">ACCIONES INCUMPLIDAS 
</t>
    </r>
    <r>
      <rPr>
        <sz val="12"/>
        <color theme="1"/>
        <rFont val="Arial"/>
        <family val="2"/>
      </rPr>
      <t xml:space="preserve">(Relacione aquellas acciones cuyo plazo de ejecución venció en el periodo objeto de seguimiento y no fueron ejecutadas por la dependencia, indicando el número del hallazgo, el número de la acción, el plazo para su ejecución, el porcentaje de avance y si corresponde a una actividad de responsabilidad exclusiva de la dependencia o compartida)
</t>
    </r>
    <r>
      <rPr>
        <sz val="12"/>
        <color theme="1"/>
        <rFont val="Arial"/>
        <family val="2"/>
      </rPr>
      <t/>
    </r>
  </si>
  <si>
    <t>Total acciones cuyo plazo venció en el periodo objeto de seguimiento + aquellas vencidas en periodos anteriores</t>
  </si>
  <si>
    <t>Riesgos de gestión administrados por la Dependencia</t>
  </si>
  <si>
    <t>Acciones abiertas para administrar los riesgos de gestión, durante el periodo de seguimiento</t>
  </si>
  <si>
    <t>Acciones para administrar los riesgos, que se encontraban abiertas al inicio del periodo de seguimiento</t>
  </si>
  <si>
    <t>Total de acciones cumplidas, de aquellas cuyo plazo venció en el periodo objeto de seguimiento + aquellas vencidas en periodos anteriores (CERRADAS)</t>
  </si>
  <si>
    <t>Grado de cumplimiento acciones (%)</t>
  </si>
  <si>
    <t>Grado de incumplimiento acciones (%)</t>
  </si>
  <si>
    <t>A. PLAN DE MEJORAMIENTO EXTERNO PME
(Origen Visitas o Auditorías practicadas por Entes de Control Externo)</t>
  </si>
  <si>
    <t>B. PLAN DE MEJORAMIENTO INTERNO PMI
(Origen: Auditorias de Control Interno - Auditorias del SIG)</t>
  </si>
  <si>
    <r>
      <rPr>
        <b/>
        <sz val="12"/>
        <color theme="1"/>
        <rFont val="Arial"/>
        <family val="2"/>
      </rPr>
      <t xml:space="preserve">ACCIONES PARA ABORDAR RIESGOS, QUE FUERON CERRADAS
</t>
    </r>
    <r>
      <rPr>
        <sz val="12"/>
        <color theme="1"/>
        <rFont val="Arial"/>
        <family val="2"/>
      </rPr>
      <t>(Relacione aquellas acciones que fueron cerradas por la Oficina de Control Interno durante el periodo objeto de seguimiento, indicando el número del riesgo, el número de la acción y la fecha de cierre)</t>
    </r>
  </si>
  <si>
    <r>
      <rPr>
        <b/>
        <sz val="12"/>
        <color theme="1"/>
        <rFont val="Arial"/>
        <family val="2"/>
      </rPr>
      <t xml:space="preserve">ACCIONES PARA ABORDAR RIESGOS QUE SE ENCUENTRAN INCUMPLIDAS
</t>
    </r>
    <r>
      <rPr>
        <sz val="12"/>
        <color theme="1"/>
        <rFont val="Arial"/>
        <family val="2"/>
      </rPr>
      <t>(Relacione aquellas acciones cuyo plazo de ejecución venció en el periodo objeto de seguimiento y no fueron ejecutadas por la dependencia, indicando el número del riesgo, el número de la acción, el plazo para su ejecución y el porcentaje de avance)</t>
    </r>
  </si>
  <si>
    <r>
      <rPr>
        <b/>
        <sz val="12"/>
        <color theme="1"/>
        <rFont val="Arial"/>
        <family val="2"/>
      </rPr>
      <t xml:space="preserve">RIESGOS MATERIALIZADOS
</t>
    </r>
    <r>
      <rPr>
        <sz val="12"/>
        <color theme="1"/>
        <rFont val="Arial"/>
        <family val="2"/>
      </rPr>
      <t>(Relacione los riesgos que se materializaron durante el periodo objeto de seguimiento, indicando el número del riesgo, la descripción del evento, las evidencias de su ocurrencia y la fecha en que fue reportado el seguimiento en Isolución)</t>
    </r>
  </si>
  <si>
    <r>
      <rPr>
        <b/>
        <sz val="12"/>
        <color theme="1"/>
        <rFont val="Arial"/>
        <family val="2"/>
      </rPr>
      <t xml:space="preserve">ANÁLISIS DE RESULTADOS PARA INDICADORES
</t>
    </r>
    <r>
      <rPr>
        <sz val="12"/>
        <color theme="1"/>
        <rFont val="Arial"/>
        <family val="2"/>
      </rPr>
      <t>(Describa brevemente el comportamiento de los indicadores formulados para el mapa de riesgos del proceso, tanto para los que alcanzaron la meta como para aquellos que no la lograron. Frente a estos últimos, indique los periodos en los que se observó el incumplimiento. Finalmente conceptúe sobre la oportunidad con la que se realizaron las mediciones en relación con la frecuencia establecida para cada indicador.)</t>
    </r>
  </si>
  <si>
    <t>Nivel de Cumplimiento</t>
  </si>
  <si>
    <t>Total requerimientos recibidos</t>
  </si>
  <si>
    <t>Nivel de Oportunidad</t>
  </si>
  <si>
    <t>AVANCE DE INSTRUMENTOS DE GESTIÓN A LA FECHA DE CORTE</t>
  </si>
  <si>
    <r>
      <t xml:space="preserve">CONCLUSIONES GENERALES
</t>
    </r>
    <r>
      <rPr>
        <sz val="14"/>
        <color theme="1"/>
        <rFont val="Arial"/>
        <family val="2"/>
      </rPr>
      <t>(Describa las conclusiones generales sobre los resultados de los cinco instrumentos de gestión evaluados durante el periodo)</t>
    </r>
  </si>
  <si>
    <r>
      <t xml:space="preserve">RECOMENDACIONES GENERALES
</t>
    </r>
    <r>
      <rPr>
        <sz val="14"/>
        <color theme="1"/>
        <rFont val="Arial"/>
        <family val="2"/>
      </rPr>
      <t>(Describa las recomendaciones generales con base en los resultados de los cinco instrumentos de gestión evaluados durante el periodo)</t>
    </r>
  </si>
  <si>
    <t>JEFE OCI
Nombre Jefe Oficina Control Interno</t>
  </si>
  <si>
    <t>AVANCE INSTRUMENTOS DE GESTION</t>
  </si>
  <si>
    <r>
      <t>LIMITACIONES PRESENTADAS AL MOMENTO DE EFECTUAR EL SEGUIMIENTO</t>
    </r>
    <r>
      <rPr>
        <sz val="11"/>
        <color theme="1"/>
        <rFont val="Calibri"/>
        <family val="2"/>
        <scheme val="minor"/>
      </rPr>
      <t/>
    </r>
  </si>
  <si>
    <r>
      <rPr>
        <b/>
        <sz val="12"/>
        <color theme="1"/>
        <rFont val="Arial"/>
        <family val="2"/>
      </rPr>
      <t>ANÁLISIS DE RESULTADOS PARA INDICADORES CUYAS METAS SE CUMPLIERON</t>
    </r>
    <r>
      <rPr>
        <sz val="12"/>
        <color theme="1"/>
        <rFont val="Arial"/>
        <family val="2"/>
      </rPr>
      <t xml:space="preserve">
(Describa brevemente el comportamiento de los indicadores de gestión de calidad formulados, que cumplieron las metas propuestas, conceptuando sobre la oportunidad con la que se realizaron las mediciones en relación con la frecuencia establecida para cada indicador.)</t>
    </r>
  </si>
  <si>
    <r>
      <rPr>
        <b/>
        <sz val="12"/>
        <color theme="1"/>
        <rFont val="Arial"/>
        <family val="2"/>
      </rPr>
      <t>ANÁLISIS DE RESULTADOS PARA INDICADORES CUYAS METAS NO SE CUMPLIERON</t>
    </r>
    <r>
      <rPr>
        <sz val="12"/>
        <color theme="1"/>
        <rFont val="Arial"/>
        <family val="2"/>
      </rPr>
      <t xml:space="preserve">
(Describa brevemente el comportamiento de los indicadores de gestión de calidad formulados, que no cumplieron las metas propuestas, indicando los periodos en los que se observó el incumplimiento y conceptuando sobre la oportunidad con la que se realizaron las mediciones en relación con la frecuencia establecida para cada indicador.)</t>
    </r>
  </si>
  <si>
    <t>ADQUISICIÓN DE BIENES Y SERVICIOS</t>
  </si>
  <si>
    <r>
      <rPr>
        <b/>
        <sz val="14"/>
        <color theme="1"/>
        <rFont val="Arial"/>
        <family val="2"/>
      </rPr>
      <t xml:space="preserve">AUDITOR OCI
</t>
    </r>
    <r>
      <rPr>
        <sz val="14"/>
        <color theme="1"/>
        <rFont val="Arial"/>
        <family val="2"/>
      </rPr>
      <t xml:space="preserve">
Pedro Antonio Guerrero Celis</t>
    </r>
  </si>
  <si>
    <t>Ninguna</t>
  </si>
  <si>
    <t>Hallazgos, No conformidades y/u Oportunidades de mejora abiertas durante el periodo de seguimiento</t>
  </si>
  <si>
    <t>Total Hallazgos, No conformidades y/u Oportunidades de mejora abiertas</t>
  </si>
  <si>
    <t>Total de Hallazgos, No conformidades y/u Oportunidades de mejora cumplidas, de aquellas cuyo plazo venció en el periodo objeto de seguimiento + aquellas vencidas en periodos anteriores (CERRADAS)</t>
  </si>
  <si>
    <t>Hallazgos, No conformidades y/u Oportunidades de mejora para las cuales se tramitó prorroga de acciones durante el periodo de seguimiento</t>
  </si>
  <si>
    <t>Hallazgos, No conformidades y/u Oportunidades de mejora que se encontraban abiertas al inicio del periodo de seguimiento</t>
  </si>
  <si>
    <t>Hallazgos, No conformidades y/u Oportunidades de mejora en ejecución de acuerdo con cronograma</t>
  </si>
  <si>
    <r>
      <t>Hallazgos, No conformidades y/u Oportunidades de mejora cuyo plazo venció en el periodo objeto de seguimiento +</t>
    </r>
    <r>
      <rPr>
        <sz val="12"/>
        <color theme="4"/>
        <rFont val="Arial"/>
        <family val="2"/>
      </rPr>
      <t xml:space="preserve"> </t>
    </r>
    <r>
      <rPr>
        <sz val="12"/>
        <rFont val="Arial"/>
        <family val="2"/>
      </rPr>
      <t>aquellas vencidas en periodos anteriores</t>
    </r>
  </si>
  <si>
    <t>Total Hallazgos, No conformidades y/u Oportunidades de mejora vencidas no cumplidas</t>
  </si>
  <si>
    <t>Proporción de Hallazgos, No conformidades y/u Oportunidades de mejora con acciones prorrogadas en relación con el total de Hallazgos y/o No conformidades abiertas</t>
  </si>
  <si>
    <r>
      <rPr>
        <b/>
        <sz val="12"/>
        <color theme="1"/>
        <rFont val="Arial"/>
        <family val="2"/>
      </rPr>
      <t xml:space="preserve">HALLAZGOS Y/O NO CONFORMIDADES CUYAS ACCIONES FUERON CERRADAS
</t>
    </r>
    <r>
      <rPr>
        <sz val="12"/>
        <color theme="1"/>
        <rFont val="Arial"/>
        <family val="2"/>
      </rPr>
      <t>(Relacione aquellos Hallazgos, No conformidades y/u Oportunidades de mejora que fueron cerradas por la Oficina de Control Interno durante el periodo objeto de seguimiento, indicando el número del Hallazgo, No conformidad y/u Oportunidad de mejora, el número de la acción y la fecha de cierre)</t>
    </r>
  </si>
  <si>
    <r>
      <rPr>
        <b/>
        <sz val="12"/>
        <color theme="1"/>
        <rFont val="Arial"/>
        <family val="2"/>
      </rPr>
      <t xml:space="preserve">HALLAZGOS Y/O NO CONFORMIDADES CUYAS ACCIONES SE ENCUENTRAN INCUMPLIDAS
</t>
    </r>
    <r>
      <rPr>
        <sz val="12"/>
        <color theme="1"/>
        <rFont val="Arial"/>
        <family val="2"/>
      </rPr>
      <t>(Relacione aquellos Hallazgos, No conformidades y/u Oportunidades de mejora cuyo plazo de ejecución venció en el periodo objeto de seguimiento y no fueron ejecutadas por la dependencia, indicando el número del Hallazgo, No conformidad y/u Oportunidad de mejora, el número de la acción, el plazo para su ejecución y el porcentaje de avance)</t>
    </r>
  </si>
  <si>
    <r>
      <rPr>
        <b/>
        <sz val="12"/>
        <color theme="1"/>
        <rFont val="Arial"/>
        <family val="2"/>
      </rPr>
      <t xml:space="preserve">HALLAZGOS Y/O NO CONFORMIDADES PARA LOS CUALES SE TRAMITÓ PRORROGA DE ACCIONES
</t>
    </r>
    <r>
      <rPr>
        <sz val="12"/>
        <color theme="1"/>
        <rFont val="Arial"/>
        <family val="2"/>
      </rPr>
      <t>(Relacione aquellos Hallazgos, No conformidades y/u Oportunidades de mejora para los cuales se tramitó prorroga de acciones, durante el periodo objeto de seguimiento, indicando el número del Hallazgo, No conformidad y/u Oportunidad de mejora, el número de la acción prorrogada, el nuevo plazo para su ejecución y el porcentaje de avance)</t>
    </r>
  </si>
  <si>
    <t>No hay acciones en ejecución</t>
  </si>
  <si>
    <t>SUBDIRECCIÓN DE CONTRATACIÓN Y ÁREA DE COSTOS Y ESTUDIOS ECONÓMICOS</t>
  </si>
  <si>
    <t>Para los riesgos administrados en el Mapa de Riesgos de la vigencia 2018, la SC planteó (6) actividades, de las cuales se cerraron: 
•RIESGO ABS-1:
201632: Actualizar Manual de Contratación y formular manual de supervisión que incorpore su respectivo procedimiento, el plazo de ejecución era: 30/05/2018, porcentaje de cumplimiento 100%. Fecha de cierre: 23/01/2019
201633: Socializar el manual de contratación y manual de supervisión. Fecha de Compromiso: 30/09/2018. Avance 100%. Fecha de cierre: 23/01/2019
201634: Realizar la verificación de la documentación de los expedientes físicos y electrónicos, al 10% de los expedientes generados en cada trimestre. Fecha de Compromiso: 31/12/2018. Avance 100%. Fecha de cierre: 23/01/2019
• RIESGO ABS-2: No tiene acciones por ejecutar
• RIESGO ABS-3: No tiene acciones por ejecutar
• RIESGO 201579: Tenía las siguientes dos acciones sin codificación, las cuales fueron cerradas el 03-ene-19:
1. Elaborar un plan de trabajo para el seguimiento , revisión y organización del archivo de gestión físico y virtual de la vigencia 2017 que reduzca la probabilidad de expedientes incompletos.
2. Informar a las personas que realizan supervisión de contratos sobre el deber de actualizar el expedientes físico y virtual</t>
  </si>
  <si>
    <t>E. ATENCIÓN DE REQUERIMIENTOS ENTES DE CONTROL EXTERNO</t>
  </si>
  <si>
    <r>
      <rPr>
        <b/>
        <sz val="12"/>
        <color theme="1"/>
        <rFont val="Arial"/>
        <family val="2"/>
      </rPr>
      <t xml:space="preserve">ANÁLISIS DE RESULTADOS PARA ATENCIÓN DE REQUERIMIENTOS DE ENTES DE CONTROL EXTERNO 
</t>
    </r>
    <r>
      <rPr>
        <sz val="12"/>
        <color theme="1"/>
        <rFont val="Arial"/>
        <family val="2"/>
      </rPr>
      <t>(Relacione los requerimientos que fueron atendidos extemporáneamente y aquellos para los cuales se recibió una reiteración)</t>
    </r>
  </si>
  <si>
    <t>D. INDICADORES DE GESTIÓN DE CALIDAD</t>
  </si>
  <si>
    <t>C. MAPA DE RIESGOS DE GESTIÓN MRG</t>
  </si>
  <si>
    <r>
      <rPr>
        <b/>
        <sz val="12"/>
        <color theme="1"/>
        <rFont val="Arial"/>
        <family val="2"/>
      </rPr>
      <t xml:space="preserve">ACCIONES PARA ABORDAR RIESGOS, EN EJECUCIÓN 
</t>
    </r>
    <r>
      <rPr>
        <sz val="12"/>
        <color theme="1"/>
        <rFont val="Arial"/>
        <family val="2"/>
      </rPr>
      <t>(Relacione aquellas acciones que se encuentran en ejecución de acuerdo con el cronograma, indicando el número del riesgo, el número de la acción, el plazo para su ejecución y el porcentaje de avance)</t>
    </r>
  </si>
  <si>
    <r>
      <rPr>
        <b/>
        <sz val="12"/>
        <color theme="1"/>
        <rFont val="Arial"/>
        <family val="2"/>
      </rPr>
      <t xml:space="preserve">ANÁLISIS SOBRE LA EFECTIVIDAD DE LOS CONTROLES IMPLEMENTADOS PARA ADMINISTRAR LOS RIESGOS DE GESTIÓN
</t>
    </r>
    <r>
      <rPr>
        <sz val="12"/>
        <color theme="1"/>
        <rFont val="Arial"/>
        <family val="2"/>
      </rPr>
      <t>(Describa los resultados de la evaluación sobre el diseño y la efectividad de los controles implementados por el proceso para administrar sus riesgos de gestión, indicando si la información incluida en los mapas de riesgos refleja la realidad de los controles en términos de encontrarse documentado, tener un responsable de su aplicación, estar definida formalmente la periodicidad para su ejecución, si es automático o manual, y si se aplica en el quehacer del proceso)</t>
    </r>
  </si>
  <si>
    <r>
      <rPr>
        <b/>
        <sz val="12"/>
        <color theme="1"/>
        <rFont val="Arial"/>
        <family val="2"/>
      </rPr>
      <t xml:space="preserve">ACCIONES EN EJECUCIÓN 
</t>
    </r>
    <r>
      <rPr>
        <sz val="12"/>
        <color theme="1"/>
        <rFont val="Arial"/>
        <family val="2"/>
      </rPr>
      <t>(Relacione aquellas acciones que se encuentran en ejecución de acuerdo con el cronograma, indicando el número del hallazgo, el número de la acción, el plazo para su ejecución, el porcentaje de avance y si corresponde a una actividad de responsabilidad exclusiva de la dependencia o compartida)</t>
    </r>
  </si>
  <si>
    <r>
      <rPr>
        <b/>
        <sz val="12"/>
        <color theme="1"/>
        <rFont val="Arial"/>
        <family val="2"/>
      </rPr>
      <t xml:space="preserve">HALLAZGOS Y/O NO CONFORMIDADES EN EJECUCIÓN 
</t>
    </r>
    <r>
      <rPr>
        <sz val="12"/>
        <color theme="1"/>
        <rFont val="Arial"/>
        <family val="2"/>
      </rPr>
      <t>(Relacione aquellos Hallazgos, No conformidades y/u Oportunidades de mejora que se encuentran en ejecución de acuerdo con el cronograma, indicando el número del Hallazgo, No conformidad y/u Oportunidad de mejora, el número de la acción, el plazo para su ejecución y el porcentaje de avance)</t>
    </r>
  </si>
  <si>
    <t>A 2 Trimestre 2019</t>
  </si>
  <si>
    <t xml:space="preserve">No Hallazgo      Fecha Compromiso       Avance %
201748               31-jul-19                       25%
201768               31-jul-19                        0%
201778               31-dic-19                       0%
</t>
  </si>
  <si>
    <t xml:space="preserve">No Hallazgo  Fecha Compromiso Avance %
201773               30-jun-19                0
201769               30-jun-19                0
201766               30-jun-19                0
201765               31-mar-19               0
201747               31-mar-19               0
</t>
  </si>
  <si>
    <r>
      <rPr>
        <b/>
        <sz val="12"/>
        <color theme="1"/>
        <rFont val="Arial"/>
        <family val="2"/>
      </rPr>
      <t>PRIMER TRIMESTRE</t>
    </r>
    <r>
      <rPr>
        <sz val="12"/>
        <color theme="1"/>
        <rFont val="Arial"/>
        <family val="2"/>
      </rPr>
      <t xml:space="preserve"> • Se observa un alto nivel de incumplimiento en las respuestas de los requerimientos de los entes de control.
El seguimiento a los instrumentos de gestión del proceso de adquisición de bienes y servicios, para el primer trimestre, nos muestra que en todos los 5 componentes, se han presentado incumplimientos que hacen que la calificación se vea efectuada y que requieren de un esfuerzo adicional para mejorar la gestión de las dependencias (Costos y Contratación). 
</t>
    </r>
    <r>
      <rPr>
        <b/>
        <sz val="12"/>
        <color theme="1"/>
        <rFont val="Arial"/>
        <family val="2"/>
      </rPr>
      <t xml:space="preserve">SEGUNDO TRIMESTRE: </t>
    </r>
    <r>
      <rPr>
        <sz val="12"/>
        <color theme="1"/>
        <rFont val="Arial"/>
        <family val="2"/>
      </rPr>
      <t>Se presentaron dos</t>
    </r>
    <r>
      <rPr>
        <b/>
        <sz val="12"/>
        <color theme="1"/>
        <rFont val="Arial"/>
        <family val="2"/>
      </rPr>
      <t xml:space="preserve"> </t>
    </r>
    <r>
      <rPr>
        <sz val="12"/>
        <color theme="1"/>
        <rFont val="Arial"/>
        <family val="2"/>
      </rPr>
      <t xml:space="preserve">(2) comunicaciones que presentaron extemporaneidad en la respuesta, a las solicitudes de la Personería y la Contraloría, durante los meses de abril y mayo. Por lo tanto, se nota una importante mejoría en la gestión, pero se recomienda seguir con la rigurosidad en los  controles para llevar a cero la extemporaneidad en la atención a los entes de control.
</t>
    </r>
  </si>
  <si>
    <t>Se cuenta con seis (6) hallazgos sin plan de mejoramiento, que corresponden a la Auditoria Interna al proceso de Adquisición de Bienes y Servicios de enero 2019:
201767 Acciones correctivas y preventivas en la materialización del riesgo:  En la matriz de riesgo contractual para el proceso de selección IDRD-STC-CM-018-2016 cuyo objeto corresponde a: Realizar por sistema de precio global fijo la interventoría técnica, administrativa, financiera y jurídica de los estudios y diseños y de las obras de construcción del parque zonal Casa Blanca COD. 11-069 LOCALIDAD DE SUBA, se observó la materializaron de dos de los riesgos identificados (5 y 15), frente a los cuales no fue posible constatar la identificación de acciones correctivas y preventivas por cuanto no se encuentra documentación y trazabilidad de dicha gestión. Lo anterior incumpliendo lo establecido en las obligaciones del contratista que indica en el literal k) Gestión de Riesgo del II Plan de calidad: Analizar afectaciones al proyecto como mecanismo para identificación de acciones correctivas y preventivas. Esta situación constituye una inadecuada administración del riesgo en el proceso contractual, la cual se agudiza por controles débiles o inexistentes y puede avocar al IDRD a asumir las consecuencias de la materialización de riesgos, impactando su imagen, recursos, compromisos con las partes interesadas, entre otros.
201772 Planeación del proceso contractual 4198/2016: Se evidencian deficiencias en el proceso de planeación contractual, toda vez que en la versión 4 del Plan Anual de Adquisiciones se indica que el plazo estimado para la ejecución del contrato a derivar fue de nueve meses (9), para el proceso IDRD-STC-CMP-018-2016; mientras que en los pliegos de condiciones se estableció un plazo de once (11) meses. Una vez adjudicado el proceso de concurso de méritos (Interventoría) el 29/12/2016, la fecha de terminación final, después de modificaciones, adiciones y prórrogas, se fijó para 10/01/2019: El plazo hasta ahora convenido para la ejecución ha sido de 19 meses. Lo anterior ha generado prórrogas, adiciones, reservas presupuéstales y pasivos exigibles, incumplimiento del principio de anualidad presupuestal.
201770 Cumplimiento del cronograma del proceso: Se observó que en el proceso contractual IDRD-STC-LP-027-2016, se incumplió el cronograma del proceso de adjudicación, puesto que el contrato se debía firmar dos días después de la Audiencia de Adjudicación. En este sentido se tenía que en el cronograma esta actividad se realizaría ¿Dentro de los dos días siguientes a la adjudicación. La Adjudicación de este proceso ocurrió el día 23 de diciembre de 2016 y se firmó el contrato el día 30 de diciembre de 2016. Entre las causas que motivaron dicho incumplimiento se encuentra: 1. Falta de control por parte de la dependencia encargada del proceso y del área ordenadora del gasto. 2. Falta de claridad en algunos de los oferentes, frente a los lineamientos del pliego de condiciones, lo cual motivó la llegada de observaciones e inquietudes que dieron lugar a la Adenda No. 1, que aclaró algunos capítulos de los pliegos, pero no modificó el cronograma. Lo anterior afectó los principios de publicidad y celeridad que debe regir el proceso contractual a la luz de la normatividad aplicable, Ley 80 de 1993, el Decreto 1082 de 2015 y los lineamientos de Colombia Compra Eficiente. A pesar de que la matriz de identificación de riesgos del proceso contractual no menciona el incumplimiento a los pliegos como un riesgo, la entidad puede verse abocada a demandas de los procesos contractuales por debilidad en la formulación y en la falta de control de los tiempos establecidos en los cronogramas.
201777 Recibo de bien que no cumplía con las características técnicas: Dentro de las actividades del contrato 2272 de 2014, se suscribió el acta de liquidación bilateral en fecha del 19 de diciembre de 2017. La Entidad posteriormente (20 de mayo de 2018) inició la investigación sobre un bien (Pentagode) entregado por el contratista, que no cumplía con las características establecidas en el anexo técnico del pliego de condiciones definitivo y del que ya se había efectuado el pago (avalado por la interventoría). Lo anterior denota una falencia en el control realizado en la actividad de la interventoría, al verificar las especificaciones técnicas del contrato al momento de la entrega del bien por parte del contratista, así como el incumplimiento de las obligaciones de supervisión establecidas en los numerales 52 y 53 del procedimiento de supervisión de contratos y en el numeral 6.3.1 del Manual de Contratación del IDRD vigente para la época, lo cual conllevó al reintegro de $20.595.997,00 por parte del contratista, situación que se presentó cuando el contrato estaba terminado y liquidado.
201776 Soportes de ejecución para los 3 primeros pagos del Contrato 2264 de 2018: En el contrato 2264 de 2018, suscrito entre el IDRD y AUDIO DAZ P.A. SYSTEM S.A.S, se presentó un hallazgo que hace mención a diferencias en los tres primeros pagos, por $18.1 millones, $19.1 millones y $40.5 millones respectivamente, debido a que la cantidad de formatos de verificación del servicio de sonido, no coinciden con los valores plasmados en las facturas 5361 de mayo, 5379 julio y 5393 agosto de 2018, con las cuales se realizaron los desembolsos al contratista. Sin embargo, el 9 de noviembre de 2018, se remitió a la Subdirección de Recreación y Deporte el hallazgo, con el memorando 20185000705553, obteniendo respuesta no satisfactoria el 29 de noviembre con radicado 20185000744423, debido a que no aclara la observación ya que, por un lado, no anexan los formatos de verificación del servicio prestado en su totalidad (anexan CD con algunos formatos de verificación que no soportan el valor cancelado) y por el otro, se manifiesta que hasta el sexto pago, serán allegados los formatos, por lo que el hallazgo se confirmó y se solicitó que los documentos se complementen y que el supervisor se cerciore de tener los servicios recibidos debidamente soportados con los formatos en los contratos que tenga a cargo. Al respecto, es importante mencionar que el IDRD suscribió otros 3 contratos derivados de este proceso de selección, los cuales son supervisados por el mismo funcionario, por lo cual existe el riesgo que en dichos contratos se hubiere presentado la situación cuestionada por esta Oficina.
201775 Conformación de expediente contractual con los informes de supervisión y actas mensuales acordadas para pago del contrato 3175 de 2017 (pozos):  Dentro de los expedientes (físico y virtuales) del contrato de prestación de servicios 3175 de 2017 relativo a pozos de agua, no se identificaron informes de supervisión parciales ni el final, pertinentes, como tampoco actas mensuales de cada uno de los 9 meses en que se reportó su ejecución, para efectos de atender el modo de pago acordado. Al respecto, no se observó justificación de la situación observada. No obstante, lo anterior, que los expedientes no contengan la información y evidencias de la ejecución contractual, ha sido cuestionado por los entes de control externo y atribuible a falencias de gestión documental por parte del supervisor del contrato. El Manual de Supervisión E Interventoría¿ versión 2 del 30 de diciembre de 2016, en cuanto a su numeral 12 Elaboración de informes  parciales y final, vigente durante la ejecución y liquidación del contrato, no se evidenció cumplido; como tampoco forma de pago acordada, del noventa por ciento (90%) del valor total del contrato en actas mensuales y el diez por ciento (10%) restante, previa suscripción del acta de liquidación y recibo a satisfacción por parte del IDRD. En virtud de lo anterior, se generó el riesgo de no vigilar permanentemente la correcta ejecución del objeto contratado para evitar incumplimientos y variaciones a lo convenido como la forma de realizar los pagos respecto a la definida, que podría dar lugar a reclamaciones por parte del contratista al IDRD o al pago de servicios no prestados o prestados bajo condiciones diferentes a las pactadas contractualmente. De igual manera se incumple con lo establecido en las actividades 29 y 30 del Procedimiento Concurso de Méritos versión 6 publicado en el aplicativo ISOLUCIÓN</t>
  </si>
  <si>
    <r>
      <rPr>
        <b/>
        <sz val="12"/>
        <color theme="1"/>
        <rFont val="Arial"/>
        <family val="2"/>
      </rPr>
      <t>PRIMER TRIMESTRE</t>
    </r>
    <r>
      <rPr>
        <sz val="12"/>
        <color theme="1"/>
        <rFont val="Arial"/>
        <family val="2"/>
      </rPr>
      <t xml:space="preserve">: De conformidad con los resultados obtenidos para el seguimiento efectuado, se debe efectuar un análisis de la causa-raíz que ocasionó la atención extemporánea, para lo cual se siguiere verificar la efectividad de los controles establecidos y establecer controles adicionales que permitan una gestión en los términos otorgados para dar respuesta a las solicitudes presentadas por los entes de control.
Efectuar verificaciones de las solicitudes y de los tiempos de atención de las solicitudes, con el cual se identifiquen las solicitudes que pueden presentar mayores tiempos es su atención, de esta manera determinar prelación en la asignación de personal para dar respuesta en términos.
</t>
    </r>
    <r>
      <rPr>
        <b/>
        <sz val="12"/>
        <color theme="1"/>
        <rFont val="Arial"/>
        <family val="2"/>
      </rPr>
      <t xml:space="preserve">SEGUNDO TRIMESTRE: </t>
    </r>
    <r>
      <rPr>
        <sz val="12"/>
        <color theme="1"/>
        <rFont val="Arial"/>
        <family val="2"/>
      </rPr>
      <t>Para el periodo se evidencia una notable mejoría en los tiempos de respuesta, sin embargo se presentaron dos (2 ) solicitudes con un día de extemporaneidad, se recomienda llegar a cero este indicador.</t>
    </r>
  </si>
  <si>
    <r>
      <rPr>
        <b/>
        <sz val="12"/>
        <color theme="1"/>
        <rFont val="Arial"/>
        <family val="2"/>
      </rPr>
      <t>PRIMER TRIMESTRE</t>
    </r>
    <r>
      <rPr>
        <sz val="12"/>
        <color theme="1"/>
        <rFont val="Arial"/>
        <family val="2"/>
      </rPr>
      <t xml:space="preserve">
1. Jhon Fredy Molano Díaz, Solicitud relación de contratos ambientales, SAF, STC.STP, STRD, extemporaneidad 1
2. Manuel José Sarmiento Arguello, enviar contratos estudios previos e informes de interventoría de la vigencias 2016-2017-y 2018  y listado de canchas de futbol construidas localidad y presupuesto, STP Y STC, extemporaneidad 2
3. Gabriel Hernando Ardila Assmus, Requerimiento de la liga de futbol de Bogotá de Salón, solicitan copias de los contratos de cada operador de cada año del Festival de Verano, STRD, extemporaneidad 4
4. Jhon Fredy Molano Díaz, Auditoría de Regularidad PAD 2019 vigencia 2019, información del contrato 2696/2018 no reposa en la carpeta del expediente virtual, SAF STRD, extemporaneidad 4
5. Jhon Freddy Molano Díaz, Auditoría de Regularidad PAD 2019 vigencia 2019, información Contrato de obra 1824/2013 , STP, extemporaneidad 1
6. Manuel H Vega Márquez, Remitir copias de orden de pago y anexos del Consorcio Intergrama 2016 copia acta de liquidación del contrato de interventoría 4185-2016, SAF, extemporaneidad 2
7. Dalia Astrid Hernández Corzo, Información de la Empresa Municipales de Cali "EMCALI"  y el Consorcio  CIL SERACIS en el año 2004,  extemporaneidad 1
8. Bielsa Montaño de Ramírez, Auto de apertura de indagación preliminar licitación No IDRD-STC-LP- 017-2017, STC, extemporaneidad 7
9. Felipe Andrés Plazas Gómez, Traslado de la petición del ciudadano Edilberto Guerrero Ramos  se envíe una relación de la tabla en Excel de los diferentes proyectos  que se han llevado a cabo durante la "Administración  de la Bogotá para todos".  extemporaneidad 6
10. Jhon Fredy Molano Días, Auditoría de Regularidad PAD 2019 vigencia 2019, allegar las funciones que califican la experiencia relacionada del expediente No 141-2018, extemporaneidad 2
11. María Fernanda Rojas Mantilla, Solicito Contrato de parques IDRD, STC Y STP, extemporaneidad 3
12. Bielsa Montaño de Ramírez, Auto de apertura de indagación Preliminar informar si el señor Jesús Johan Buendía Rodríguez radico solicitud de información del proceso IDRD-STC-LP-017-2017, STC, extemporaneidad 3
</t>
    </r>
    <r>
      <rPr>
        <b/>
        <sz val="12"/>
        <color theme="1"/>
        <rFont val="Arial"/>
        <family val="2"/>
      </rPr>
      <t xml:space="preserve">SEGUNDO TRIMESTRE
</t>
    </r>
    <r>
      <rPr>
        <sz val="12"/>
        <color theme="1"/>
        <rFont val="Arial"/>
        <family val="2"/>
      </rPr>
      <t>1. Jhon Freedy Molano Díaz. Auditoría de Regularidad PAD 2019 vigencia 2019. Solicitud información del contrato de obra 3456/2018. Extemporaneidad 1
2. Álvaro Sánchez Calvera. Personería. Contratos suscritos y pagos vigencia 2017 a la fecha. Extemporaneidad 1</t>
    </r>
  </si>
  <si>
    <t>Indicadro 1435: Se recomienda que los procesos sean tramitados oportunamente de acuerdo con el termino establecido en el indicador.
Indicador 387: Se recomienda volver a dar cumplimiento a la meta establecida en el indicador de porcentaje de procesos de selección publicados dentro del tiempo establecido (menor a 30 días hábiles).</t>
  </si>
  <si>
    <t xml:space="preserve"> 
1. Se solicita formular el plan de mejoramiento de los seis (6) hallazgos relacionados a continuación, teniendo en cuenta que desde el 8 de febrero se incorporó en Isolución la totalidad de hallazgos para que la Subdirección de Contratación -SC formulara las respectivas acciones, además el 31 de marzo se volvió a solicitar su incorporación sin que a la fecha se haya cumplido con la obligación. 
No Hallazgo    Fecha Hallazgo           Estado
201767           08-feb-19                    Abierta
201770           08-feb-19                    Abierta
201772           08-feb-19                    Abierta
201777           08-feb-19                    Abierta
201776           08-feb-19                    Abierta
201775           08-feb-19                    Abierta
2. Se sugiere la terminación de las acciones, reportadas como incumplidas, teniendo en cuenta que tenían fecha de finalización a marzo y junio de 2019. </t>
  </si>
  <si>
    <t>Aún no se presentan en el Isolución  indicadores de riesgos.</t>
  </si>
  <si>
    <t>No se presentan.</t>
  </si>
  <si>
    <t>La Subdirección de Contratación presenta tres riesgos en el Isolución que aún no presentan: controles, acciones de control e Indicadores.
ABS 4 Contratación de bienes o servicios con sobrecostos respecto de los precios del mercado. Posibilidad de ocurrencia 3. Posible. 4 Impacto Mayor, tipo  de evaluación: Extremo.
ABS 5 Retrasos en la contratación de bienes, obras y servicios. Posibilidad de ocurrencia 4. Probable. 4 Impacto Mayor, tipo  de evaluación: Extremo.
ABS 6 Desactualización de expedientes físicos y virtuales en las etapas contractual y pos contractual. Posibilidad de ocurrencia 3. Posible. 4 Impacto Mayor, tipo  de evaluación: Extremo.</t>
  </si>
  <si>
    <t>Se sugiere implentar los controles, acciones e indicadores.</t>
  </si>
  <si>
    <t>Realizada la evaluación del plan de mejoramiento a 30 de junio de 2019, se encuentran 29 acciones de la Contraloría de Bogotá en ejecución de las cuales 18 (62%) están cumplidas y 11 (38%) por cumplirse, por lo que se recomienda dar celeridad a su terminación, teniendo en cuenta que tienen fecha de vencimiento el 25 de julio de 2019. 
De la misma manera, se recomienda cumplir las 3 acciones que se vencieron en marzo de 2019 y continúan pendientes de su terminación.
De otro lado, se tiene la acción 4.1.1-1 de la Veeduría Distrital, con un avance del 50%, la cual su fecha de vencimiento termina en julio 25 de 2019, por lo que se recomienda su pronta culminación.</t>
  </si>
  <si>
    <r>
      <rPr>
        <b/>
        <sz val="12"/>
        <color theme="1"/>
        <rFont val="Arial"/>
        <family val="2"/>
      </rPr>
      <t>PRIMER TRIMESTRE:</t>
    </r>
    <r>
      <rPr>
        <sz val="12"/>
        <color theme="1"/>
        <rFont val="Arial"/>
        <family val="2"/>
      </rPr>
      <t xml:space="preserve"> 
1. Adjuntar las evidencias documentales en el aplicativo Isolucion de cada instrumento (riesgos, planes de mejoramiento interno e indicadores). 
2. Se recomienda revisar los controles uno ABS 1 Y ABS 2, por estar el riesgo residual, en zona de riesgo extrema.
3. Atender oportunamente a los entes externos con el fin de mejorar la calificación en este componente 
4. Se recomienda cumplir con las acciones  del plan de mejoramiento externo debido a que la Contraloría las esta revisando y de declararlas incumplidas se tendrían 30 días hábiles para su cumplimiento.
5. Se solicita la formulación de los 6 hallazgos que están pendientes aún, de auditoria interna la proceso de Adquisición de Bienes y Servicios.
</t>
    </r>
    <r>
      <rPr>
        <b/>
        <sz val="12"/>
        <color theme="1"/>
        <rFont val="Arial"/>
        <family val="2"/>
      </rPr>
      <t xml:space="preserve">
SEGUNDO TRIMESTRE:
</t>
    </r>
    <r>
      <rPr>
        <sz val="12"/>
        <color theme="1"/>
        <rFont val="Arial"/>
        <family val="2"/>
      </rPr>
      <t xml:space="preserve">1. Se recomienda dar cumplimiento a las acciones del plan de mejoramiento externo: 3,3,2,1-2 código 6, 4,1,3-1 código 6, 4.2.2-1 código 6, teniendo en cuenta que se vencieron en marzo.
2. Se recomienda dar celeridad a la terminación de quince (11) acciones de la Contraloría y una (1) de la Veeduría, teniendo en cuenta que tienen fecha de vencimiento el 25 de julio de 2019. 
3. Nuevamente se solicita la formulación de 6 hallazgos del plan de mejoramiento interno que pasados 5 meses, aún están pendientes.
4. Se recuerda el cumplimiento de las acciones del plan de mejoramiento interno reportadas como incumplidas desde marzo y junio de 2019.
5. Se recomienda seguir mejorando en las respuestas a los entes de control para poder llevar las extemporaneidades a cero.
8. Se recomienda dar cumplimiento al Indicador 1435 y 387 reportados como incumplidos.
</t>
    </r>
  </si>
  <si>
    <t xml:space="preserve">No Hallazgo
201676     finalizada y cerrada     03-ene-19. 
201774     finalizada y cerrada     18-jul-19 cumplida a junio 30 de 2019, porque se ejecutó la acción en mayo y junio (vence 31 de dic. de 2019)
201771     finalizada y cerrada     19-jul-19 cumplida a junio 30 de 2019, porque se ejecutó la acción en antes de la fecha programada (vence 31 de julio de 2019). 
201764     finalizada y cerrada     18-jul-19 cumplida a junio 30 de 2019, porque se ejecutó la acción en antes de la fecha programada. (vence 31 de dic. de 2019)
201763     finalizada y cerrada     18-jul-19 cumplida a junio 30 de 2019, porque se ejecutó la acción en antes de la fecha programada. (venció 30 de abril de 2019) 
201762     finalizada y cerrada     18-jul-19 cumplida a junio 30 de 2019, porque se ejecutó la acción en antes de la fecha programada. (vence 31 de dic. de 2019
201673     finalizada y cerrada     18-jul-19 cumplida a junio 30 de 2019, porque se ejecutó la acción en mayo y junio. (venció 31 de enero de 2019)
</t>
  </si>
  <si>
    <t xml:space="preserve">Indicador 1142: Porcentaje de procesos de obra tramitados en análisis de costos dentro del tiempo establecido. Frecuencia: Trimestral. Formula: (No. de procesos de obra (todas las Subdirecciones) tramitados en oportunidad al recibo del memorando con la solicitud estudio del sector (20 días)/Total de procesos de obra recibidos)*100
Meta: 100. Resultado: Cumple porque se tramitaron en el primer trimestre 14/14 procesos en menos de 20 días y en el segundo trimestre 9/9 procesos. 
Indicador 1182: Porcentaje de procesos requeridos por precios artificialmente bajos. Frecuencia: Trimestral. Formula: N(No. de procesos (excepto Subastas SAS) requeridos por precios artificialmente bajos/Total de procesos evaluados)*100
Meta: No superar el 15. Resultado: Cumple porque en el primer trimestre se requirieron (1/16= 6,2%)  procesos como artificialmente bajos y en el segundo trimestre se requirieron 4/47 = 8,5%.  
Indicador 1162: Porcentaje de procesos diferentes a obra tramitados en análisis de costos dentro del tiempo establecido. Frecuencia: Trimestral. Formula: No. de procesos diferentes a obra tramitados en oportunidad al recibo del memorando con la solicitud estudio del sector (10 días hábiles)/Total de procesos recibidos diferentes a obra)*100. Meta: 100. Resultado: Cumple porque porque a pesar que en el primer trimestre se tramitaron 71/72 proceso (98,6%),  en el segundo trimestre llegaron al 100% (48/48).
</t>
  </si>
  <si>
    <t>Indicador 1435: Porcentaje de contratos legalizados dentro del tiempo establecido. Es de frecuencia mensual. Formula: (No. de contratos legalizados en un tiempo menor o igual a 10 días hábiles a partir del acto administrativo de adjudicación/Total de procesos de selección adjudicados)*100. Meta: 80.   Resultado: el análisis del indocador para el trmestre es el siguiente: en abril la dependencia no reportó el indicador; minetras en mayo, no cumplió  porque se adjudicaron 3 procesos: una (1) licitación y dos (2) selecciones abreviadas de menor cuantía, de las cuales dos (2) superaron la meta de los 10 días (se adjudicaron en 13), lo que da una medición para el mes de 1/3 (33,33%); y finalmente en junio cumplió el indicaron porque se legalizaron los dos procesos 2/2 (100%) en los tiempos establecidos. Por lo tanto, se concluye que la calificación del indicador se da como incumplida, porque de tres mediciones solo superó la meta del 80% en una (1)  .
Indicador 387: Porcentaje de procesos de selección publicados dentro del tiempo establecido. Frecuencia: Trimestral. Formula: (No. de actos de apertura de procesos de selección publicados en un tiempo menor o igual a 30 días hábiles después de la radicación/Total de actos de apertura expedidos)*100
Meta: 90. Cumplió en el primer trimestre porque se tramitaron 62/62 procesos en menos de 30 días, mientras en el segundo trimestre no cumple porque se tramitaron 8/9 (88.88%).</t>
  </si>
  <si>
    <r>
      <rPr>
        <b/>
        <sz val="11"/>
        <color theme="1"/>
        <rFont val="Arial"/>
        <family val="2"/>
      </rPr>
      <t>Plan de mejora con Contraloría de Bogotá</t>
    </r>
    <r>
      <rPr>
        <sz val="11"/>
        <color theme="1"/>
        <rFont val="Arial"/>
        <family val="2"/>
      </rPr>
      <t xml:space="preserve">
No ACCIÓN              RESPONSABLE                                                             FECHA TERMINACIÓN                                     % AVANCE
3.1.1.2                     Subdirección de Contratación                                                 2019/07/25                                                      100%
3.1.2.2                     Subdirección de Contratación                                                 2019/07/25                                                      100%
3.1.2.2                     Subdirección de Contratación                                                 2019/07/25                                                      100%
3.1.2.3                     Subdirección de Contratación                                                 2019/07/25                                                      100%
3.1.2.3                     Subdirección de Contratación                                                 2019/07/25                                                      100%
3.1.2.8                     Subdirección de Contratación                                                 2019/07/25                                                      100%
3.1.2.9                     Subdirección de Contratación                                                 2019/07/25                                                           0%
3.1.2.10                   Subdirección de Contratación                                                2019/07/25                                                            0%
3.1.2.11                   Subdirección de Contratación                                                2019/07/25                                                          80%
3.1.2.11                   Subdirección de Contratación                                                2019/07/25                                                       100%
3.1.3.1.1                  Área de Costos y Estudios Económicos - ACEE                2019/07/25                                                       100%
3.1.3.1.3                  Subdirección de Contratación                                                2019/07/25                                                          50%
3.1.3.2.1                  Subdirección de Contratación                                                2019/07/25                                                           80%
3.1.3.2.2                  Subdirección de Contratación                                                2019/07/25                                                        100%
3.1.3.3.2                  Subdirección de Contratación                                                2019/07/25                                                           90%
3.1.3.6.1                  Subdirección de Contratación                                                2019/07/26                                                         100%
3.1.3.7.1                  Subdirección de Contratación                                                2019/07/25                                                         100%
3.1.3.9.1                  Subdirección de Contratación                                                2019/07/25                                                         100%
3.1.3.13.1                Subdirección de Contratación                                                2019/07/25                                                           80%
3.1.3.13.2                Subdirección de Contratación                                                2019/07/25                                                        100%
3.1.3.14.1                Subdirección de Contratación                                                2019/07/25                                                        100%
3.1.3.19.1                Área de Costos y Estudios Económicos - ACEE                2019/07/25                                                        100%
3.1.3.19.3                Subdirección de Contratación                                                2019/07/25                                                           80%
3.1.3.20.1                Subdirección de Contratación                                                2019/07/25                                                           80%
3.1.3.20.2                Subdirección de Contratación                                                2019/07/25                                                         100%
3.1.3.21.1                Área de Costos y Estudios Económicos - ACEE                2019/07/25                                                         100%
3.1.3.21.2                Subdirección de Contratación                                                2019/07/25                                                           80%
3.1.3.22.1                Área de Costos y Estudios Económicos - ACEE                2019/07/25                                                         100%
3.1.3.11.2                STRD - SC - ÁCEE                                                                    2019/07/25                                                         90%
</t>
    </r>
    <r>
      <rPr>
        <sz val="12"/>
        <color theme="1"/>
        <rFont val="Arial"/>
        <family val="2"/>
      </rPr>
      <t xml:space="preserve">
Nota: de las 29 acciones que se encuentran en ejecución 18 ya se encuentran cumplidas.
</t>
    </r>
    <r>
      <rPr>
        <b/>
        <sz val="12"/>
        <color theme="1"/>
        <rFont val="Arial"/>
        <family val="2"/>
      </rPr>
      <t xml:space="preserve">Plan de mejora con Veeduría Distrital
</t>
    </r>
    <r>
      <rPr>
        <sz val="12"/>
        <color theme="1"/>
        <rFont val="Arial"/>
        <family val="2"/>
      </rPr>
      <t xml:space="preserve">
El proceso tiene a cargo 2 acciones de mejora sobre las cuales una (acción 4.1.1-1) reporta avance de ejecución del (50%) y para la otra (acción 4.1.1-2) reporta como avance la contratación de personal para actualizar la información en Secop (100%). Tienen plazo de ejecución a 25/jul/2019</t>
    </r>
  </si>
  <si>
    <t xml:space="preserve">
• 3,3,2,1-2 código 6 ((responsabilidad exclusiva): venció el 31/03/2019: hace referencia a realizar revisión y ajuste de procedimientos proceso contratación. Los procedimientos se encuentran en revisión final por parte del líder de proceso para posteriormente ser remitidos a aprobación. Porcentaje de cumplimiento 70%. Contratación
• 4,1,3-1 código 6 ((responsabilidad exclusiva): venció el 31/03/2019: hace referencia a elaborar una guía sobre el procedimiento a seguir en caso de posibles incumplimientos. Se Incumple porque se encuentra en proceso de elaboración la guía sobre el procedimiento. Porcentaje de cumplimiento 50%. contratación
• 4.2.2-1 código 6 ((responsabilidad exclusiva): venció el 31/03/2019: hace referencia a elaborar una guía sobre el procedimiento a seguir en caso de posibles incumplimientos. Se Incumple porque se encuentra en proceso de elaboración la guía. Porcentaje de cumplimiento 50%. Contratación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</si>
</sst>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540A]dd\-mmm\-yy;@"/>
  </numFmts>
  <fonts count="23" x14ac:knownFonts="1">
    <font>
      <sz val="11"/>
      <color theme="1"/>
      <name val="Calibri"/>
      <family val="2"/>
      <scheme val="minor"/>
    </font>
    <font>
      <b/>
      <sz val="12"/>
      <color theme="1"/>
      <name val="Arial"/>
      <family val="2"/>
    </font>
    <font>
      <sz val="11"/>
      <color theme="1"/>
      <name val="Calibri"/>
      <family val="2"/>
      <scheme val="minor"/>
    </font>
    <font>
      <sz val="12"/>
      <color theme="1"/>
      <name val="Arial"/>
      <family val="2"/>
    </font>
    <font>
      <sz val="12"/>
      <name val="Arial"/>
      <family val="2"/>
    </font>
    <font>
      <sz val="12"/>
      <color theme="4"/>
      <name val="Arial"/>
      <family val="2"/>
    </font>
    <font>
      <b/>
      <sz val="14"/>
      <color theme="1"/>
      <name val="Arial"/>
      <family val="2"/>
    </font>
    <font>
      <sz val="9"/>
      <color indexed="81"/>
      <name val="Tahoma"/>
      <family val="2"/>
    </font>
    <font>
      <sz val="10"/>
      <color indexed="81"/>
      <name val="Arial"/>
      <family val="2"/>
    </font>
    <font>
      <b/>
      <i/>
      <sz val="20"/>
      <name val="Arial"/>
      <family val="2"/>
    </font>
    <font>
      <b/>
      <sz val="20"/>
      <name val="Arial"/>
      <family val="2"/>
    </font>
    <font>
      <b/>
      <sz val="20"/>
      <color theme="1"/>
      <name val="Arial"/>
      <family val="2"/>
    </font>
    <font>
      <sz val="14"/>
      <color theme="1"/>
      <name val="Arial"/>
      <family val="2"/>
    </font>
    <font>
      <b/>
      <sz val="20"/>
      <color theme="1"/>
      <name val="Calibri"/>
      <family val="2"/>
      <scheme val="minor"/>
    </font>
    <font>
      <b/>
      <sz val="14"/>
      <color theme="0" tint="-0.34998626667073579"/>
      <name val="Arial"/>
      <family val="2"/>
    </font>
    <font>
      <b/>
      <sz val="20"/>
      <color theme="1"/>
      <name val="Arial"/>
      <family val="2"/>
    </font>
    <font>
      <sz val="12"/>
      <color theme="1"/>
      <name val="Arial"/>
      <family val="2"/>
    </font>
    <font>
      <b/>
      <sz val="14"/>
      <color theme="1"/>
      <name val="Arial"/>
      <family val="2"/>
    </font>
    <font>
      <b/>
      <sz val="12"/>
      <color theme="1"/>
      <name val="Arial"/>
      <family val="2"/>
    </font>
    <font>
      <b/>
      <sz val="20"/>
      <name val="Arial"/>
      <family val="2"/>
    </font>
    <font>
      <sz val="11"/>
      <color theme="1"/>
      <name val="Arial"/>
      <family val="2"/>
    </font>
    <font>
      <b/>
      <sz val="11"/>
      <color theme="1"/>
      <name val="Arial"/>
      <family val="2"/>
    </font>
    <font>
      <sz val="11"/>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66FFFF"/>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diagonal/>
    </border>
    <border>
      <left style="thick">
        <color auto="1"/>
      </left>
      <right/>
      <top/>
      <bottom style="thin">
        <color auto="1"/>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top/>
      <bottom/>
      <diagonal/>
    </border>
    <border>
      <left/>
      <right style="thick">
        <color auto="1"/>
      </right>
      <top/>
      <bottom/>
      <diagonal/>
    </border>
    <border>
      <left/>
      <right/>
      <top style="thin">
        <color indexed="64"/>
      </top>
      <bottom style="thick">
        <color auto="1"/>
      </bottom>
      <diagonal/>
    </border>
    <border>
      <left style="thin">
        <color auto="1"/>
      </left>
      <right style="thick">
        <color auto="1"/>
      </right>
      <top style="thick">
        <color auto="1"/>
      </top>
      <bottom style="thick">
        <color auto="1"/>
      </bottom>
      <diagonal/>
    </border>
    <border>
      <left/>
      <right style="thick">
        <color auto="1"/>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ck">
        <color auto="1"/>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style="thin">
        <color indexed="64"/>
      </right>
      <top/>
      <bottom/>
      <diagonal/>
    </border>
    <border>
      <left style="thin">
        <color indexed="64"/>
      </left>
      <right style="thin">
        <color indexed="64"/>
      </right>
      <top/>
      <bottom/>
      <diagonal/>
    </border>
    <border>
      <left style="thin">
        <color indexed="64"/>
      </left>
      <right style="thick">
        <color auto="1"/>
      </right>
      <top/>
      <bottom/>
      <diagonal/>
    </border>
  </borders>
  <cellStyleXfs count="2">
    <xf numFmtId="0" fontId="0" fillId="0" borderId="0"/>
    <xf numFmtId="9" fontId="2" fillId="0" borderId="0" applyFont="0" applyFill="0" applyBorder="0" applyAlignment="0" applyProtection="0"/>
  </cellStyleXfs>
  <cellXfs count="211">
    <xf numFmtId="0" fontId="0" fillId="0" borderId="0" xfId="0"/>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4" fontId="3" fillId="0" borderId="0" xfId="0" applyNumberFormat="1" applyFont="1" applyAlignment="1" applyProtection="1">
      <alignment horizontal="center" vertical="center"/>
      <protection locked="0"/>
    </xf>
    <xf numFmtId="0" fontId="6" fillId="2" borderId="1" xfId="0" applyFont="1" applyFill="1" applyBorder="1" applyAlignment="1" applyProtection="1">
      <alignment vertical="center"/>
      <protection locked="0"/>
    </xf>
    <xf numFmtId="0" fontId="11" fillId="0" borderId="1" xfId="0" applyFont="1" applyBorder="1" applyAlignment="1" applyProtection="1">
      <alignment horizontal="center" vertical="center"/>
      <protection locked="0"/>
    </xf>
    <xf numFmtId="0" fontId="12" fillId="0" borderId="1" xfId="0" applyFont="1" applyFill="1" applyBorder="1" applyAlignment="1" applyProtection="1">
      <alignment horizontal="center" vertical="center"/>
    </xf>
    <xf numFmtId="0" fontId="11" fillId="0" borderId="15" xfId="0" applyFont="1" applyBorder="1" applyAlignment="1" applyProtection="1">
      <alignment horizontal="center" vertical="center"/>
      <protection locked="0"/>
    </xf>
    <xf numFmtId="0" fontId="10" fillId="0" borderId="1" xfId="0" applyNumberFormat="1" applyFont="1" applyFill="1" applyBorder="1" applyAlignment="1" applyProtection="1">
      <alignment horizontal="center" vertical="center"/>
      <protection locked="0"/>
    </xf>
    <xf numFmtId="9" fontId="10" fillId="3" borderId="1" xfId="0" applyNumberFormat="1" applyFont="1" applyFill="1" applyBorder="1" applyAlignment="1" applyProtection="1">
      <alignment horizontal="center" vertical="center"/>
    </xf>
    <xf numFmtId="9" fontId="9" fillId="3" borderId="1" xfId="0" applyNumberFormat="1" applyFont="1" applyFill="1" applyBorder="1" applyAlignment="1" applyProtection="1">
      <alignment horizontal="center" vertical="center"/>
    </xf>
    <xf numFmtId="9" fontId="10" fillId="4" borderId="15" xfId="0" applyNumberFormat="1" applyFont="1" applyFill="1" applyBorder="1" applyAlignment="1" applyProtection="1">
      <alignment horizontal="center" vertical="center"/>
    </xf>
    <xf numFmtId="9" fontId="10" fillId="5" borderId="15"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xf>
    <xf numFmtId="0" fontId="12" fillId="0" borderId="0" xfId="0" applyFont="1" applyAlignment="1" applyProtection="1">
      <alignment vertical="center"/>
      <protection locked="0"/>
    </xf>
    <xf numFmtId="0" fontId="12" fillId="0" borderId="0" xfId="0" applyFont="1" applyFill="1" applyAlignment="1" applyProtection="1">
      <alignment vertical="center"/>
      <protection locked="0"/>
    </xf>
    <xf numFmtId="9" fontId="11" fillId="2" borderId="15" xfId="1"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9" fontId="11" fillId="0" borderId="24" xfId="1" applyFont="1" applyFill="1" applyBorder="1" applyAlignment="1" applyProtection="1">
      <alignment horizontal="center" vertical="center"/>
    </xf>
    <xf numFmtId="0" fontId="6" fillId="12" borderId="13"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xf>
    <xf numFmtId="0" fontId="14" fillId="6" borderId="38" xfId="0" applyFont="1" applyFill="1" applyBorder="1" applyAlignment="1" applyProtection="1">
      <alignment horizontal="center" vertical="center"/>
    </xf>
    <xf numFmtId="0" fontId="14" fillId="6" borderId="39" xfId="0" applyFont="1" applyFill="1" applyBorder="1" applyAlignment="1" applyProtection="1">
      <alignment horizontal="center" vertical="center"/>
    </xf>
    <xf numFmtId="9" fontId="11" fillId="2" borderId="30" xfId="1" applyFont="1" applyFill="1" applyBorder="1" applyAlignment="1" applyProtection="1">
      <alignment horizontal="center" vertical="center"/>
    </xf>
    <xf numFmtId="0" fontId="16" fillId="0" borderId="0" xfId="0" applyFont="1" applyAlignment="1" applyProtection="1">
      <alignment vertical="center"/>
      <protection locked="0"/>
    </xf>
    <xf numFmtId="0" fontId="15" fillId="0" borderId="1"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15" fillId="0" borderId="15" xfId="0" applyFont="1" applyFill="1" applyBorder="1" applyAlignment="1" applyProtection="1">
      <alignment horizontal="center" vertical="center"/>
    </xf>
    <xf numFmtId="9" fontId="19" fillId="3" borderId="1" xfId="0" applyNumberFormat="1" applyFont="1" applyFill="1" applyBorder="1" applyAlignment="1" applyProtection="1">
      <alignment horizontal="center" vertical="center"/>
    </xf>
    <xf numFmtId="9" fontId="19" fillId="4" borderId="15"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protection locked="0"/>
    </xf>
    <xf numFmtId="9" fontId="11" fillId="2" borderId="24" xfId="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6" fillId="12" borderId="1" xfId="0" applyFont="1" applyFill="1" applyBorder="1" applyAlignment="1" applyProtection="1">
      <alignment horizontal="center" vertical="center" wrapText="1"/>
    </xf>
    <xf numFmtId="0" fontId="6" fillId="12" borderId="15" xfId="0" applyFont="1" applyFill="1" applyBorder="1" applyAlignment="1" applyProtection="1">
      <alignment horizontal="center" vertical="center" wrapText="1"/>
    </xf>
    <xf numFmtId="0" fontId="6" fillId="12" borderId="12" xfId="0" applyFont="1" applyFill="1" applyBorder="1" applyAlignment="1" applyProtection="1">
      <alignment horizontal="center" vertical="center" wrapText="1"/>
    </xf>
    <xf numFmtId="0" fontId="6" fillId="12" borderId="13"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9" fontId="10" fillId="3" borderId="1" xfId="0" applyNumberFormat="1" applyFont="1" applyFill="1" applyBorder="1" applyAlignment="1" applyProtection="1">
      <alignment horizontal="center" vertical="center"/>
    </xf>
    <xf numFmtId="0" fontId="12" fillId="0" borderId="32" xfId="0" applyFont="1" applyBorder="1" applyAlignment="1" applyProtection="1">
      <alignment horizontal="left" vertical="center"/>
    </xf>
    <xf numFmtId="0" fontId="12" fillId="0" borderId="4" xfId="0" applyFont="1" applyBorder="1" applyAlignment="1" applyProtection="1">
      <alignment horizontal="left" vertical="center"/>
    </xf>
    <xf numFmtId="0" fontId="12" fillId="0" borderId="3" xfId="0" applyFont="1" applyBorder="1" applyAlignment="1" applyProtection="1">
      <alignment horizontal="left" vertical="center"/>
    </xf>
    <xf numFmtId="0" fontId="11" fillId="12" borderId="11" xfId="0" applyFont="1" applyFill="1" applyBorder="1" applyAlignment="1" applyProtection="1">
      <alignment horizontal="center" vertical="center"/>
    </xf>
    <xf numFmtId="0" fontId="11" fillId="12" borderId="12" xfId="0" applyFont="1" applyFill="1" applyBorder="1" applyAlignment="1" applyProtection="1">
      <alignment horizontal="center" vertical="center"/>
    </xf>
    <xf numFmtId="0" fontId="11" fillId="12" borderId="13" xfId="0" applyFont="1" applyFill="1" applyBorder="1" applyAlignment="1" applyProtection="1">
      <alignment horizontal="center" vertical="center"/>
    </xf>
    <xf numFmtId="0" fontId="6" fillId="12" borderId="32" xfId="0" applyFont="1" applyFill="1" applyBorder="1" applyAlignment="1" applyProtection="1">
      <alignment horizontal="center" vertical="center"/>
    </xf>
    <xf numFmtId="0" fontId="6" fillId="12" borderId="4" xfId="0" applyFont="1" applyFill="1" applyBorder="1" applyAlignment="1" applyProtection="1">
      <alignment horizontal="center" vertical="center"/>
    </xf>
    <xf numFmtId="0" fontId="6" fillId="12" borderId="3" xfId="0" applyFont="1" applyFill="1" applyBorder="1" applyAlignment="1" applyProtection="1">
      <alignment horizontal="center" vertical="center"/>
    </xf>
    <xf numFmtId="0" fontId="6" fillId="6" borderId="34"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6" fillId="6" borderId="37" xfId="0" applyFont="1" applyFill="1" applyBorder="1" applyAlignment="1" applyProtection="1">
      <alignment horizontal="center" vertical="center" wrapText="1"/>
    </xf>
    <xf numFmtId="0" fontId="6" fillId="6" borderId="38" xfId="0" applyFont="1" applyFill="1" applyBorder="1" applyAlignment="1" applyProtection="1">
      <alignment horizontal="center" vertical="center" wrapText="1"/>
    </xf>
    <xf numFmtId="0" fontId="12"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22" xfId="0" applyFont="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12" borderId="25" xfId="0" applyFont="1" applyFill="1" applyBorder="1" applyAlignment="1" applyProtection="1">
      <alignment horizontal="center" vertical="center"/>
    </xf>
    <xf numFmtId="0" fontId="6" fillId="12" borderId="36" xfId="0" applyFont="1" applyFill="1" applyBorder="1" applyAlignment="1" applyProtection="1">
      <alignment horizontal="center" vertical="center"/>
    </xf>
    <xf numFmtId="0" fontId="6" fillId="12" borderId="26" xfId="0" applyFont="1" applyFill="1" applyBorder="1" applyAlignment="1" applyProtection="1">
      <alignment horizontal="center" vertical="center"/>
    </xf>
    <xf numFmtId="0" fontId="12" fillId="0" borderId="34" xfId="0" applyFont="1" applyFill="1" applyBorder="1" applyAlignment="1" applyProtection="1">
      <alignment horizontal="left" vertical="center"/>
    </xf>
    <xf numFmtId="0" fontId="12" fillId="0" borderId="29" xfId="0" applyFont="1" applyFill="1" applyBorder="1" applyAlignment="1" applyProtection="1">
      <alignment horizontal="left" vertical="center"/>
    </xf>
    <xf numFmtId="0" fontId="12" fillId="0" borderId="35" xfId="0" applyFont="1" applyFill="1" applyBorder="1" applyAlignment="1" applyProtection="1">
      <alignment horizontal="left" vertical="center"/>
    </xf>
    <xf numFmtId="0" fontId="3"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11"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164" fontId="1" fillId="0" borderId="1" xfId="0" applyNumberFormat="1"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3" fillId="0" borderId="20" xfId="0" applyFont="1" applyBorder="1" applyAlignment="1" applyProtection="1">
      <alignment horizontal="justify" vertical="center" wrapText="1"/>
      <protection locked="0"/>
    </xf>
    <xf numFmtId="0" fontId="3" fillId="0" borderId="10" xfId="0" applyFont="1" applyBorder="1" applyAlignment="1" applyProtection="1">
      <alignment horizontal="justify" vertical="center" wrapText="1"/>
      <protection locked="0"/>
    </xf>
    <xf numFmtId="0" fontId="3" fillId="0" borderId="21"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44" xfId="0" applyFont="1" applyBorder="1" applyAlignment="1" applyProtection="1">
      <alignment horizontal="justify" vertical="center" wrapText="1"/>
      <protection locked="0"/>
    </xf>
    <xf numFmtId="0" fontId="3" fillId="0" borderId="45" xfId="0" applyFont="1" applyBorder="1" applyAlignment="1" applyProtection="1">
      <alignment horizontal="justify" vertical="center" wrapText="1"/>
      <protection locked="0"/>
    </xf>
    <xf numFmtId="0" fontId="3" fillId="0" borderId="22" xfId="0" applyFont="1" applyBorder="1" applyAlignment="1" applyProtection="1">
      <alignment horizontal="justify" vertical="center" wrapText="1"/>
      <protection locked="0"/>
    </xf>
    <xf numFmtId="0" fontId="3" fillId="0" borderId="2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14"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3" fillId="0" borderId="14" xfId="0" applyFont="1" applyBorder="1" applyAlignment="1" applyProtection="1">
      <alignment horizontal="left" vertical="center"/>
    </xf>
    <xf numFmtId="0" fontId="3" fillId="0" borderId="1" xfId="0" applyFont="1" applyBorder="1" applyAlignment="1" applyProtection="1">
      <alignment horizontal="left" vertical="center"/>
    </xf>
    <xf numFmtId="0" fontId="3" fillId="9" borderId="18" xfId="0" applyFont="1" applyFill="1" applyBorder="1" applyAlignment="1" applyProtection="1">
      <alignment horizontal="justify" vertical="top" wrapText="1"/>
    </xf>
    <xf numFmtId="0" fontId="3" fillId="9" borderId="9" xfId="0" applyFont="1" applyFill="1" applyBorder="1" applyAlignment="1" applyProtection="1">
      <alignment horizontal="justify" vertical="top" wrapText="1"/>
    </xf>
    <xf numFmtId="0" fontId="3" fillId="9" borderId="19" xfId="0" applyFont="1" applyFill="1" applyBorder="1" applyAlignment="1" applyProtection="1">
      <alignment horizontal="justify" vertical="top" wrapText="1"/>
    </xf>
    <xf numFmtId="0" fontId="3" fillId="0" borderId="14" xfId="0" applyFont="1" applyBorder="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3" fillId="0" borderId="20" xfId="0" applyFont="1" applyBorder="1" applyAlignment="1" applyProtection="1">
      <alignment horizontal="justify" vertical="top" wrapText="1"/>
      <protection locked="0"/>
    </xf>
    <xf numFmtId="0" fontId="3" fillId="0" borderId="10" xfId="0" applyFont="1" applyBorder="1" applyAlignment="1" applyProtection="1">
      <alignment horizontal="justify" vertical="top" wrapText="1"/>
      <protection locked="0"/>
    </xf>
    <xf numFmtId="0" fontId="3" fillId="0" borderId="21" xfId="0" applyFont="1" applyBorder="1" applyAlignment="1" applyProtection="1">
      <alignment horizontal="justify" vertical="top" wrapText="1"/>
      <protection locked="0"/>
    </xf>
    <xf numFmtId="0" fontId="3" fillId="0" borderId="14" xfId="0" applyFont="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3" fillId="0" borderId="15" xfId="0" applyFont="1" applyBorder="1" applyAlignment="1" applyProtection="1">
      <alignment horizontal="justify" vertical="top" wrapText="1"/>
      <protection locked="0"/>
    </xf>
    <xf numFmtId="0" fontId="1" fillId="9" borderId="18" xfId="0" applyFont="1" applyFill="1" applyBorder="1" applyAlignment="1" applyProtection="1">
      <alignment horizontal="justify" vertical="center" wrapText="1"/>
    </xf>
    <xf numFmtId="0" fontId="3" fillId="9" borderId="9" xfId="0" applyFont="1" applyFill="1" applyBorder="1" applyAlignment="1" applyProtection="1">
      <alignment horizontal="justify" vertical="center" wrapText="1"/>
    </xf>
    <xf numFmtId="0" fontId="3" fillId="9" borderId="19" xfId="0" applyFont="1" applyFill="1" applyBorder="1" applyAlignment="1" applyProtection="1">
      <alignment horizontal="justify" vertical="center" wrapText="1"/>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xf>
    <xf numFmtId="0" fontId="6" fillId="9" borderId="13" xfId="0" applyFont="1" applyFill="1" applyBorder="1" applyAlignment="1" applyProtection="1">
      <alignment horizontal="center" vertical="center"/>
    </xf>
    <xf numFmtId="0" fontId="3" fillId="0" borderId="16"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11" fillId="0" borderId="9" xfId="0" applyFont="1" applyFill="1" applyBorder="1" applyAlignment="1" applyProtection="1">
      <alignment horizontal="center" vertical="center" wrapText="1"/>
    </xf>
    <xf numFmtId="0" fontId="13" fillId="0" borderId="10" xfId="0" applyFont="1" applyFill="1" applyBorder="1" applyAlignment="1" applyProtection="1">
      <alignment horizontal="center" vertical="center" wrapText="1"/>
    </xf>
    <xf numFmtId="0" fontId="3" fillId="0" borderId="2"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3" xfId="0" applyFont="1" applyBorder="1" applyAlignment="1" applyProtection="1">
      <alignment horizontal="left" vertical="center"/>
    </xf>
    <xf numFmtId="0" fontId="3" fillId="8" borderId="18" xfId="0" applyFont="1" applyFill="1" applyBorder="1" applyAlignment="1" applyProtection="1">
      <alignment horizontal="justify" vertical="center" wrapText="1"/>
    </xf>
    <xf numFmtId="0" fontId="3" fillId="8" borderId="9" xfId="0" applyFont="1" applyFill="1" applyBorder="1" applyAlignment="1" applyProtection="1">
      <alignment horizontal="justify" vertical="center" wrapText="1"/>
    </xf>
    <xf numFmtId="0" fontId="3" fillId="8" borderId="19" xfId="0" applyFont="1" applyFill="1" applyBorder="1" applyAlignment="1" applyProtection="1">
      <alignment horizontal="justify" vertical="center" wrapText="1"/>
    </xf>
    <xf numFmtId="0" fontId="3" fillId="0" borderId="20" xfId="0" applyFont="1" applyFill="1" applyBorder="1" applyAlignment="1" applyProtection="1">
      <alignment horizontal="justify" vertical="center" wrapText="1"/>
      <protection locked="0"/>
    </xf>
    <xf numFmtId="0" fontId="3" fillId="0" borderId="10" xfId="0" applyFont="1" applyFill="1" applyBorder="1" applyAlignment="1" applyProtection="1">
      <alignment horizontal="justify" vertical="center" wrapText="1"/>
      <protection locked="0"/>
    </xf>
    <xf numFmtId="0" fontId="3" fillId="0" borderId="21" xfId="0" applyFont="1" applyFill="1" applyBorder="1" applyAlignment="1" applyProtection="1">
      <alignment horizontal="justify" vertical="center" wrapText="1"/>
      <protection locked="0"/>
    </xf>
    <xf numFmtId="0" fontId="3" fillId="0" borderId="14"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justify" vertical="center" wrapText="1"/>
      <protection locked="0"/>
    </xf>
    <xf numFmtId="0" fontId="3" fillId="0" borderId="15" xfId="0" applyFont="1" applyFill="1" applyBorder="1" applyAlignment="1" applyProtection="1">
      <alignment horizontal="justify" vertical="center" wrapText="1"/>
      <protection locked="0"/>
    </xf>
    <xf numFmtId="0" fontId="1" fillId="8" borderId="18" xfId="0" applyFont="1" applyFill="1" applyBorder="1" applyAlignment="1" applyProtection="1">
      <alignment horizontal="justify" vertical="center" wrapText="1"/>
    </xf>
    <xf numFmtId="0" fontId="3" fillId="0" borderId="2" xfId="0" applyFont="1" applyBorder="1" applyAlignment="1" applyProtection="1">
      <alignment horizontal="justify" vertical="center" wrapText="1"/>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justify" vertical="center" wrapText="1"/>
    </xf>
    <xf numFmtId="0" fontId="3" fillId="0" borderId="32" xfId="0" applyFont="1" applyBorder="1" applyAlignment="1" applyProtection="1">
      <alignment horizontal="left" vertical="center"/>
    </xf>
    <xf numFmtId="0" fontId="3" fillId="0" borderId="32"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11" fillId="0" borderId="9" xfId="0" applyFont="1" applyFill="1" applyBorder="1" applyAlignment="1" applyProtection="1">
      <alignment horizontal="center" vertical="center"/>
    </xf>
    <xf numFmtId="0" fontId="11" fillId="0" borderId="10" xfId="0" applyFont="1" applyFill="1" applyBorder="1" applyAlignment="1" applyProtection="1">
      <alignment horizontal="center" vertical="center"/>
    </xf>
    <xf numFmtId="0" fontId="6" fillId="8" borderId="11" xfId="0" applyFont="1" applyFill="1" applyBorder="1" applyAlignment="1" applyProtection="1">
      <alignment horizontal="center" vertical="center" wrapText="1"/>
    </xf>
    <xf numFmtId="0" fontId="6" fillId="8" borderId="12" xfId="0" applyFont="1" applyFill="1" applyBorder="1" applyAlignment="1" applyProtection="1">
      <alignment horizontal="center" vertical="center"/>
    </xf>
    <xf numFmtId="0" fontId="6" fillId="8" borderId="13" xfId="0" applyFont="1" applyFill="1" applyBorder="1" applyAlignment="1" applyProtection="1">
      <alignment horizontal="center" vertical="center"/>
    </xf>
    <xf numFmtId="0" fontId="3" fillId="8" borderId="16" xfId="0" applyFont="1" applyFill="1" applyBorder="1" applyAlignment="1" applyProtection="1">
      <alignment horizontal="justify" vertical="top" wrapText="1"/>
    </xf>
    <xf numFmtId="0" fontId="3" fillId="8" borderId="5" xfId="0" applyFont="1" applyFill="1" applyBorder="1" applyAlignment="1" applyProtection="1">
      <alignment horizontal="justify" vertical="top" wrapText="1"/>
    </xf>
    <xf numFmtId="0" fontId="3" fillId="8" borderId="31" xfId="0" applyFont="1" applyFill="1" applyBorder="1" applyAlignment="1" applyProtection="1">
      <alignment horizontal="justify" vertical="top" wrapText="1"/>
    </xf>
    <xf numFmtId="0" fontId="3" fillId="8" borderId="27" xfId="0" applyFont="1" applyFill="1" applyBorder="1" applyAlignment="1" applyProtection="1">
      <alignment horizontal="justify" vertical="top" wrapText="1"/>
    </xf>
    <xf numFmtId="0" fontId="3" fillId="8" borderId="0" xfId="0" applyFont="1" applyFill="1" applyBorder="1" applyAlignment="1" applyProtection="1">
      <alignment horizontal="justify" vertical="top" wrapText="1"/>
    </xf>
    <xf numFmtId="0" fontId="3" fillId="8" borderId="28" xfId="0" applyFont="1" applyFill="1" applyBorder="1" applyAlignment="1" applyProtection="1">
      <alignment horizontal="justify" vertical="top" wrapText="1"/>
    </xf>
    <xf numFmtId="0" fontId="22" fillId="0" borderId="16" xfId="0" applyFont="1" applyBorder="1" applyAlignment="1" applyProtection="1">
      <alignment horizontal="justify" vertical="top" wrapText="1"/>
      <protection locked="0"/>
    </xf>
    <xf numFmtId="0" fontId="22" fillId="0" borderId="5" xfId="0" applyFont="1" applyBorder="1" applyAlignment="1" applyProtection="1">
      <alignment horizontal="justify" vertical="top" wrapText="1"/>
      <protection locked="0"/>
    </xf>
    <xf numFmtId="0" fontId="22" fillId="0" borderId="31" xfId="0" applyFont="1" applyBorder="1" applyAlignment="1" applyProtection="1">
      <alignment horizontal="justify" vertical="top" wrapText="1"/>
      <protection locked="0"/>
    </xf>
    <xf numFmtId="0" fontId="22" fillId="0" borderId="27" xfId="0" applyFont="1" applyBorder="1" applyAlignment="1" applyProtection="1">
      <alignment horizontal="justify" vertical="top" wrapText="1"/>
      <protection locked="0"/>
    </xf>
    <xf numFmtId="0" fontId="22" fillId="0" borderId="0" xfId="0" applyFont="1" applyBorder="1" applyAlignment="1" applyProtection="1">
      <alignment horizontal="justify" vertical="top" wrapText="1"/>
      <protection locked="0"/>
    </xf>
    <xf numFmtId="0" fontId="22" fillId="0" borderId="28" xfId="0" applyFont="1" applyBorder="1" applyAlignment="1" applyProtection="1">
      <alignment horizontal="justify" vertical="top" wrapText="1"/>
      <protection locked="0"/>
    </xf>
    <xf numFmtId="0" fontId="3" fillId="0" borderId="32" xfId="0" applyFont="1" applyBorder="1" applyAlignment="1" applyProtection="1">
      <alignment horizontal="justify" vertical="center" wrapText="1"/>
    </xf>
    <xf numFmtId="0" fontId="1" fillId="10" borderId="18" xfId="0" applyFont="1" applyFill="1" applyBorder="1" applyAlignment="1" applyProtection="1">
      <alignment horizontal="justify" vertical="center" wrapText="1"/>
    </xf>
    <xf numFmtId="0" fontId="3" fillId="10" borderId="9" xfId="0" applyFont="1" applyFill="1" applyBorder="1" applyAlignment="1" applyProtection="1">
      <alignment horizontal="justify" vertical="center" wrapText="1"/>
    </xf>
    <xf numFmtId="0" fontId="3" fillId="10" borderId="19" xfId="0" applyFont="1" applyFill="1" applyBorder="1" applyAlignment="1" applyProtection="1">
      <alignment horizontal="justify" vertical="center" wrapText="1"/>
    </xf>
    <xf numFmtId="0" fontId="3" fillId="10" borderId="18" xfId="0" applyFont="1" applyFill="1" applyBorder="1" applyAlignment="1" applyProtection="1">
      <alignment horizontal="justify" vertical="center" wrapText="1"/>
    </xf>
    <xf numFmtId="0" fontId="3" fillId="10" borderId="32" xfId="0" applyFont="1" applyFill="1" applyBorder="1" applyAlignment="1" applyProtection="1">
      <alignment horizontal="left" vertical="center"/>
      <protection locked="0"/>
    </xf>
    <xf numFmtId="0" fontId="3" fillId="10" borderId="4" xfId="0" applyFont="1" applyFill="1" applyBorder="1" applyAlignment="1" applyProtection="1">
      <alignment horizontal="left" vertical="center"/>
      <protection locked="0"/>
    </xf>
    <xf numFmtId="0" fontId="3" fillId="10" borderId="33" xfId="0" applyFont="1" applyFill="1" applyBorder="1" applyAlignment="1" applyProtection="1">
      <alignment horizontal="left" vertical="center"/>
      <protection locked="0"/>
    </xf>
    <xf numFmtId="0" fontId="3" fillId="0" borderId="3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6" fillId="10" borderId="11" xfId="0" applyFont="1" applyFill="1" applyBorder="1" applyAlignment="1" applyProtection="1">
      <alignment horizontal="center" vertical="center"/>
    </xf>
    <xf numFmtId="0" fontId="6" fillId="10" borderId="12" xfId="0" applyFont="1" applyFill="1" applyBorder="1" applyAlignment="1" applyProtection="1">
      <alignment horizontal="center" vertical="center"/>
    </xf>
    <xf numFmtId="0" fontId="6" fillId="10" borderId="13" xfId="0" applyFont="1" applyFill="1" applyBorder="1" applyAlignment="1" applyProtection="1">
      <alignment horizontal="center" vertical="center"/>
    </xf>
    <xf numFmtId="0" fontId="16" fillId="0" borderId="10" xfId="0" applyFont="1" applyBorder="1" applyAlignment="1" applyProtection="1">
      <alignment horizontal="justify" vertical="center" wrapText="1"/>
      <protection locked="0"/>
    </xf>
    <xf numFmtId="0" fontId="16" fillId="0" borderId="21" xfId="0" applyFont="1" applyBorder="1" applyAlignment="1" applyProtection="1">
      <alignment horizontal="justify" vertical="center" wrapText="1"/>
      <protection locked="0"/>
    </xf>
    <xf numFmtId="0" fontId="16" fillId="0" borderId="14" xfId="0" applyFont="1" applyBorder="1" applyAlignment="1" applyProtection="1">
      <alignment horizontal="justify" vertical="center" wrapText="1"/>
      <protection locked="0"/>
    </xf>
    <xf numFmtId="0" fontId="16" fillId="0" borderId="1" xfId="0" applyFont="1" applyBorder="1" applyAlignment="1" applyProtection="1">
      <alignment horizontal="justify" vertical="center" wrapText="1"/>
      <protection locked="0"/>
    </xf>
    <xf numFmtId="0" fontId="16" fillId="0" borderId="15" xfId="0" applyFont="1" applyBorder="1" applyAlignment="1" applyProtection="1">
      <alignment horizontal="justify" vertical="center" wrapText="1"/>
      <protection locked="0"/>
    </xf>
    <xf numFmtId="0" fontId="18" fillId="7" borderId="18" xfId="0" applyFont="1" applyFill="1" applyBorder="1" applyAlignment="1" applyProtection="1">
      <alignment horizontal="justify" vertical="center" wrapText="1"/>
    </xf>
    <xf numFmtId="0" fontId="16" fillId="7" borderId="9" xfId="0" applyFont="1" applyFill="1" applyBorder="1" applyAlignment="1" applyProtection="1">
      <alignment horizontal="justify" vertical="center" wrapText="1"/>
    </xf>
    <xf numFmtId="0" fontId="16" fillId="7" borderId="19" xfId="0" applyFont="1" applyFill="1" applyBorder="1" applyAlignment="1" applyProtection="1">
      <alignment horizontal="justify" vertical="center" wrapText="1"/>
    </xf>
    <xf numFmtId="0" fontId="16" fillId="0" borderId="44" xfId="0" applyFont="1" applyBorder="1" applyAlignment="1" applyProtection="1">
      <alignment horizontal="justify" vertical="center" wrapText="1"/>
      <protection locked="0"/>
    </xf>
    <xf numFmtId="0" fontId="16" fillId="0" borderId="45" xfId="0" applyFont="1" applyBorder="1" applyAlignment="1" applyProtection="1">
      <alignment horizontal="justify" vertical="center" wrapText="1"/>
      <protection locked="0"/>
    </xf>
    <xf numFmtId="0" fontId="16" fillId="0" borderId="22" xfId="0" applyFont="1" applyBorder="1" applyAlignment="1" applyProtection="1">
      <alignment horizontal="justify" vertical="center" wrapText="1"/>
      <protection locked="0"/>
    </xf>
    <xf numFmtId="0" fontId="16" fillId="0" borderId="23" xfId="0" applyFont="1" applyBorder="1" applyAlignment="1" applyProtection="1">
      <alignment horizontal="justify" vertical="center" wrapText="1"/>
      <protection locked="0"/>
    </xf>
    <xf numFmtId="0" fontId="16" fillId="0" borderId="24" xfId="0" applyFont="1" applyBorder="1" applyAlignment="1" applyProtection="1">
      <alignment horizontal="justify" vertical="center" wrapText="1"/>
      <protection locked="0"/>
    </xf>
    <xf numFmtId="0" fontId="16" fillId="0" borderId="4" xfId="0" applyFont="1" applyBorder="1" applyAlignment="1" applyProtection="1">
      <alignment horizontal="justify" vertical="center" wrapText="1"/>
    </xf>
    <xf numFmtId="0" fontId="16" fillId="0" borderId="3" xfId="0" applyFont="1" applyBorder="1" applyAlignment="1" applyProtection="1">
      <alignment horizontal="justify" vertical="center" wrapText="1"/>
    </xf>
    <xf numFmtId="0" fontId="16" fillId="0" borderId="2" xfId="0" applyFont="1" applyBorder="1" applyAlignment="1" applyProtection="1">
      <alignment horizontal="justify" vertical="center" wrapText="1"/>
    </xf>
    <xf numFmtId="0" fontId="3" fillId="7" borderId="18" xfId="0" applyFont="1" applyFill="1" applyBorder="1" applyAlignment="1" applyProtection="1">
      <alignment horizontal="justify" vertical="center" wrapText="1"/>
    </xf>
    <xf numFmtId="0" fontId="6" fillId="7" borderId="11" xfId="0" applyFont="1" applyFill="1" applyBorder="1" applyAlignment="1" applyProtection="1">
      <alignment horizontal="center" vertical="center"/>
    </xf>
    <xf numFmtId="0" fontId="17" fillId="7" borderId="12" xfId="0" applyFont="1" applyFill="1" applyBorder="1" applyAlignment="1" applyProtection="1">
      <alignment horizontal="center" vertical="center"/>
    </xf>
    <xf numFmtId="0" fontId="17" fillId="7" borderId="13" xfId="0" applyFont="1" applyFill="1" applyBorder="1" applyAlignment="1" applyProtection="1">
      <alignment horizontal="center" vertical="center"/>
    </xf>
    <xf numFmtId="0" fontId="16" fillId="0" borderId="32" xfId="0" applyFont="1" applyBorder="1" applyAlignment="1" applyProtection="1">
      <alignment horizontal="justify" vertical="center" wrapText="1"/>
    </xf>
    <xf numFmtId="0" fontId="15" fillId="2" borderId="1" xfId="0" applyFont="1" applyFill="1" applyBorder="1" applyAlignment="1" applyProtection="1">
      <alignment horizontal="center" vertical="center"/>
      <protection locked="0"/>
    </xf>
    <xf numFmtId="0" fontId="3" fillId="0" borderId="40" xfId="0" applyFont="1" applyBorder="1" applyAlignment="1" applyProtection="1">
      <alignment horizontal="justify" vertical="top" wrapText="1"/>
      <protection locked="0"/>
    </xf>
    <xf numFmtId="0" fontId="3" fillId="0" borderId="41" xfId="0" applyFont="1" applyBorder="1" applyAlignment="1" applyProtection="1">
      <alignment horizontal="justify" vertical="top" wrapText="1"/>
      <protection locked="0"/>
    </xf>
    <xf numFmtId="0" fontId="3" fillId="0" borderId="42" xfId="0" applyFont="1" applyBorder="1" applyAlignment="1" applyProtection="1">
      <alignment horizontal="justify" vertical="top" wrapText="1"/>
      <protection locked="0"/>
    </xf>
    <xf numFmtId="0" fontId="6" fillId="5" borderId="11"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6" fillId="5" borderId="13" xfId="0" applyFont="1" applyFill="1" applyBorder="1" applyAlignment="1" applyProtection="1">
      <alignment horizontal="left" vertical="center"/>
    </xf>
    <xf numFmtId="0" fontId="3" fillId="0" borderId="18" xfId="0" applyFont="1" applyBorder="1" applyAlignment="1" applyProtection="1">
      <alignment horizontal="justify" vertical="center" wrapText="1"/>
      <protection locked="0"/>
    </xf>
    <xf numFmtId="0" fontId="3" fillId="0" borderId="9" xfId="0" applyFont="1" applyBorder="1" applyAlignment="1" applyProtection="1">
      <alignment horizontal="justify" vertical="center" wrapText="1"/>
      <protection locked="0"/>
    </xf>
    <xf numFmtId="0" fontId="3" fillId="0" borderId="19" xfId="0" applyFont="1" applyBorder="1" applyAlignment="1" applyProtection="1">
      <alignment horizontal="justify" vertical="center" wrapText="1"/>
      <protection locked="0"/>
    </xf>
    <xf numFmtId="0" fontId="3" fillId="0" borderId="18" xfId="0" applyFont="1" applyBorder="1" applyAlignment="1" applyProtection="1">
      <alignment horizontal="justify" vertical="top" wrapText="1"/>
      <protection locked="0"/>
    </xf>
    <xf numFmtId="0" fontId="3" fillId="0" borderId="9" xfId="0" applyFont="1" applyBorder="1" applyAlignment="1" applyProtection="1">
      <alignment horizontal="justify" vertical="top" wrapText="1"/>
      <protection locked="0"/>
    </xf>
    <xf numFmtId="0" fontId="3" fillId="0" borderId="19" xfId="0" applyFont="1" applyBorder="1" applyAlignment="1" applyProtection="1">
      <alignment horizontal="justify" vertical="top" wrapText="1"/>
      <protection locked="0"/>
    </xf>
    <xf numFmtId="0" fontId="3" fillId="0" borderId="22" xfId="0" applyFont="1" applyBorder="1" applyAlignment="1" applyProtection="1">
      <alignment horizontal="justify" vertical="top" wrapText="1"/>
      <protection locked="0"/>
    </xf>
    <xf numFmtId="0" fontId="3" fillId="0" borderId="23" xfId="0" applyFont="1" applyBorder="1" applyAlignment="1" applyProtection="1">
      <alignment horizontal="justify" vertical="top" wrapText="1"/>
      <protection locked="0"/>
    </xf>
    <xf numFmtId="0" fontId="3" fillId="0" borderId="24" xfId="0" applyFont="1" applyBorder="1" applyAlignment="1" applyProtection="1">
      <alignment horizontal="justify" vertical="top" wrapText="1"/>
      <protection locked="0"/>
    </xf>
    <xf numFmtId="0" fontId="3" fillId="11" borderId="18" xfId="0" applyFont="1" applyFill="1" applyBorder="1" applyAlignment="1" applyProtection="1">
      <alignment horizontal="justify" vertical="center" wrapText="1"/>
    </xf>
    <xf numFmtId="0" fontId="3" fillId="11" borderId="9" xfId="0" applyFont="1" applyFill="1" applyBorder="1" applyAlignment="1" applyProtection="1">
      <alignment horizontal="justify" vertical="center" wrapText="1"/>
    </xf>
    <xf numFmtId="0" fontId="3" fillId="11" borderId="19" xfId="0" applyFont="1" applyFill="1" applyBorder="1" applyAlignment="1" applyProtection="1">
      <alignment horizontal="justify" vertical="center" wrapText="1"/>
    </xf>
    <xf numFmtId="0" fontId="1" fillId="11" borderId="18" xfId="0" applyFont="1" applyFill="1" applyBorder="1" applyAlignment="1" applyProtection="1">
      <alignment horizontal="justify" vertical="center" wrapText="1"/>
    </xf>
    <xf numFmtId="9" fontId="10" fillId="3" borderId="1" xfId="0" applyNumberFormat="1" applyFont="1" applyFill="1" applyBorder="1" applyAlignment="1" applyProtection="1">
      <alignment horizontal="center" vertical="center"/>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horizontal="center" vertical="center"/>
    </xf>
    <xf numFmtId="0" fontId="6" fillId="11" borderId="13" xfId="0" applyFont="1" applyFill="1" applyBorder="1" applyAlignment="1" applyProtection="1">
      <alignment horizontal="center" vertical="center"/>
    </xf>
  </cellXfs>
  <cellStyles count="2">
    <cellStyle name="Normal" xfId="0" builtinId="0"/>
    <cellStyle name="Porcentaje" xfId="1" builtinId="5"/>
  </cellStyles>
  <dxfs count="36">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
      <font>
        <b/>
        <i val="0"/>
      </font>
      <fill>
        <patternFill>
          <bgColor rgb="FFFF0000"/>
        </patternFill>
      </fill>
    </dxf>
    <dxf>
      <font>
        <b/>
        <i val="0"/>
      </font>
      <fill>
        <patternFill>
          <bgColor rgb="FFFFC000"/>
        </patternFill>
      </fill>
    </dxf>
    <dxf>
      <font>
        <b/>
        <i val="0"/>
      </font>
      <fill>
        <patternFill>
          <bgColor rgb="FF92D050"/>
        </patternFill>
      </fill>
    </dxf>
  </dxfs>
  <tableStyles count="0" defaultTableStyle="TableStyleMedium2" defaultPivotStyle="PivotStyleLight16"/>
  <colors>
    <mruColors>
      <color rgb="FF66FF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GG%20OCI%20IDRD%202018\Seguimiento%20Gesti&#243;n%20OCI%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ación Auditorias"/>
      <sheetName val="Pendientes"/>
      <sheetName val="Rendición Informes"/>
      <sheetName val="CRONOGRAMA"/>
      <sheetName val="Calendario"/>
      <sheetName val="Equipo de Trabajo"/>
      <sheetName val="Reuniones IDRD"/>
      <sheetName val="Medidas Austeridad"/>
      <sheetName val="Auditoria Regular CB"/>
      <sheetName val="Evaluación PA"/>
      <sheetName val="Autoevaluación PA"/>
      <sheetName val="Criterios de Auditoría"/>
      <sheetName val="e-censo"/>
      <sheetName val="Horario Feb"/>
      <sheetName val="Horario Mar"/>
      <sheetName val="Novedades personal"/>
      <sheetName val="Retro Seguimientos"/>
    </sheetNames>
    <sheetDataSet>
      <sheetData sheetId="0"/>
      <sheetData sheetId="1"/>
      <sheetData sheetId="2"/>
      <sheetData sheetId="3"/>
      <sheetData sheetId="4">
        <row r="1">
          <cell r="B1">
            <v>2018</v>
          </cell>
          <cell r="C1" t="str">
            <v>febrero</v>
          </cell>
        </row>
        <row r="2">
          <cell r="B2" t="str">
            <v>LUNES</v>
          </cell>
        </row>
        <row r="15">
          <cell r="B15">
            <v>2018</v>
          </cell>
          <cell r="C15" t="str">
            <v>marzo</v>
          </cell>
        </row>
        <row r="29">
          <cell r="B29">
            <v>2018</v>
          </cell>
          <cell r="C29" t="str">
            <v>abril</v>
          </cell>
        </row>
        <row r="43">
          <cell r="B43">
            <v>2018</v>
          </cell>
          <cell r="C43" t="str">
            <v>mayo</v>
          </cell>
        </row>
        <row r="57">
          <cell r="B57">
            <v>2018</v>
          </cell>
          <cell r="C57" t="str">
            <v>junio</v>
          </cell>
        </row>
        <row r="71">
          <cell r="B71">
            <v>2018</v>
          </cell>
          <cell r="C71" t="str">
            <v>julio</v>
          </cell>
        </row>
        <row r="85">
          <cell r="B85">
            <v>2018</v>
          </cell>
          <cell r="C85" t="str">
            <v>agosto</v>
          </cell>
        </row>
        <row r="99">
          <cell r="B99">
            <v>2018</v>
          </cell>
          <cell r="C99" t="str">
            <v>septiembre</v>
          </cell>
        </row>
        <row r="113">
          <cell r="B113">
            <v>2018</v>
          </cell>
          <cell r="C113" t="str">
            <v>octubre</v>
          </cell>
        </row>
        <row r="127">
          <cell r="B127">
            <v>2018</v>
          </cell>
          <cell r="C127" t="str">
            <v>noviembre</v>
          </cell>
        </row>
        <row r="141">
          <cell r="B141">
            <v>2018</v>
          </cell>
          <cell r="C141" t="str">
            <v>diciembre</v>
          </cell>
        </row>
        <row r="155">
          <cell r="B155">
            <v>2019</v>
          </cell>
          <cell r="C155" t="str">
            <v>enero</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1"/>
  <sheetViews>
    <sheetView topLeftCell="A7" zoomScale="85" zoomScaleNormal="85" zoomScaleSheetLayoutView="80" workbookViewId="0">
      <selection activeCell="G17" sqref="G1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53</v>
      </c>
      <c r="B1" s="71"/>
      <c r="C1" s="71"/>
      <c r="D1" s="71"/>
      <c r="E1" s="71"/>
      <c r="F1" s="71"/>
      <c r="G1" s="71"/>
      <c r="H1" s="71"/>
    </row>
    <row r="3" spans="1:8" ht="35.25" customHeight="1" x14ac:dyDescent="0.25">
      <c r="A3" s="72" t="s">
        <v>0</v>
      </c>
      <c r="B3" s="73"/>
      <c r="C3" s="38" t="s">
        <v>109</v>
      </c>
      <c r="D3" s="74" t="s">
        <v>1</v>
      </c>
      <c r="E3" s="74"/>
      <c r="F3" s="75">
        <f ca="1">TODAY()</f>
        <v>43686</v>
      </c>
      <c r="G3" s="75"/>
      <c r="H3" s="75"/>
    </row>
    <row r="4" spans="1:8" ht="5.0999999999999996" customHeight="1" x14ac:dyDescent="0.25">
      <c r="A4" s="2"/>
      <c r="D4" s="3"/>
      <c r="E4" s="3"/>
      <c r="F4" s="4"/>
      <c r="G4" s="4"/>
    </row>
    <row r="5" spans="1:8" ht="26.1" customHeight="1" x14ac:dyDescent="0.25">
      <c r="A5" s="5" t="s">
        <v>2</v>
      </c>
      <c r="B5" s="76" t="s">
        <v>99</v>
      </c>
      <c r="C5" s="76"/>
      <c r="D5" s="76"/>
      <c r="E5" s="76"/>
      <c r="F5" s="76"/>
      <c r="G5" s="76"/>
      <c r="H5" s="76"/>
    </row>
    <row r="6" spans="1:8" ht="26.1" customHeight="1" x14ac:dyDescent="0.25">
      <c r="A6" s="5" t="s">
        <v>54</v>
      </c>
      <c r="B6" s="68" t="s">
        <v>83</v>
      </c>
      <c r="C6" s="69"/>
      <c r="D6" s="69"/>
      <c r="E6" s="69"/>
      <c r="F6" s="69"/>
      <c r="G6" s="69"/>
      <c r="H6" s="70"/>
    </row>
    <row r="7" spans="1:8" ht="15" customHeight="1" thickBot="1" x14ac:dyDescent="0.3"/>
    <row r="8" spans="1:8" s="15" customFormat="1" ht="30" customHeight="1" thickTop="1" x14ac:dyDescent="0.25">
      <c r="A8" s="43" t="s">
        <v>79</v>
      </c>
      <c r="B8" s="44"/>
      <c r="C8" s="44"/>
      <c r="D8" s="44"/>
      <c r="E8" s="44"/>
      <c r="F8" s="44"/>
      <c r="G8" s="44"/>
      <c r="H8" s="45"/>
    </row>
    <row r="9" spans="1:8" s="16" customFormat="1" ht="39.950000000000003" customHeight="1" x14ac:dyDescent="0.25">
      <c r="A9" s="46" t="s">
        <v>20</v>
      </c>
      <c r="B9" s="47"/>
      <c r="C9" s="47"/>
      <c r="D9" s="48"/>
      <c r="E9" s="34" t="s">
        <v>22</v>
      </c>
      <c r="F9" s="34" t="s">
        <v>23</v>
      </c>
      <c r="G9" s="34" t="s">
        <v>24</v>
      </c>
      <c r="H9" s="35" t="s">
        <v>72</v>
      </c>
    </row>
    <row r="10" spans="1:8" s="16" customFormat="1" ht="30" customHeight="1" x14ac:dyDescent="0.25">
      <c r="A10" s="40" t="s">
        <v>18</v>
      </c>
      <c r="B10" s="41"/>
      <c r="C10" s="41"/>
      <c r="D10" s="42"/>
      <c r="E10" s="7">
        <f>+PME!D10</f>
        <v>38</v>
      </c>
      <c r="F10" s="7">
        <f>+PME!H11</f>
        <v>9</v>
      </c>
      <c r="G10" s="7">
        <f>+PME!D12</f>
        <v>6</v>
      </c>
      <c r="H10" s="17">
        <f>+G10/F10</f>
        <v>0.66666666666666663</v>
      </c>
    </row>
    <row r="11" spans="1:8" s="16" customFormat="1" ht="30" customHeight="1" x14ac:dyDescent="0.25">
      <c r="A11" s="40" t="s">
        <v>19</v>
      </c>
      <c r="B11" s="41"/>
      <c r="C11" s="41"/>
      <c r="D11" s="42"/>
      <c r="E11" s="7">
        <f>+PMI!D73</f>
        <v>21</v>
      </c>
      <c r="F11" s="7">
        <f>+PMI!H74</f>
        <v>12</v>
      </c>
      <c r="G11" s="7">
        <f>+PMI!D75</f>
        <v>7</v>
      </c>
      <c r="H11" s="17">
        <f>+G11/F11</f>
        <v>0.58333333333333337</v>
      </c>
    </row>
    <row r="12" spans="1:8" s="16" customFormat="1" ht="30" customHeight="1" x14ac:dyDescent="0.25">
      <c r="A12" s="40" t="s">
        <v>47</v>
      </c>
      <c r="B12" s="41"/>
      <c r="C12" s="41"/>
      <c r="D12" s="42"/>
      <c r="E12" s="7">
        <f>+MRG!D12</f>
        <v>0</v>
      </c>
      <c r="F12" s="7">
        <f>+MRG!H13</f>
        <v>0</v>
      </c>
      <c r="G12" s="7">
        <f>+MRG!D14</f>
        <v>0</v>
      </c>
      <c r="H12" s="17">
        <f>IFERROR(G12/F12,100%)</f>
        <v>1</v>
      </c>
    </row>
    <row r="13" spans="1:8" s="16" customFormat="1" ht="30" customHeight="1" thickBot="1" x14ac:dyDescent="0.3">
      <c r="A13" s="49" t="s">
        <v>28</v>
      </c>
      <c r="B13" s="50"/>
      <c r="C13" s="50"/>
      <c r="D13" s="51"/>
      <c r="E13" s="18">
        <f>SUM(E10:E12)</f>
        <v>59</v>
      </c>
      <c r="F13" s="18">
        <f>SUM(F10:F12)</f>
        <v>21</v>
      </c>
      <c r="G13" s="18">
        <f>SUM(G10:G12)</f>
        <v>13</v>
      </c>
      <c r="H13" s="19">
        <f>+G13/F13</f>
        <v>0.61904761904761907</v>
      </c>
    </row>
    <row r="14" spans="1:8" s="15" customFormat="1" ht="18.75" thickTop="1" x14ac:dyDescent="0.25"/>
    <row r="15" spans="1:8" s="15" customFormat="1" ht="18.75" thickBot="1" x14ac:dyDescent="0.3"/>
    <row r="16" spans="1:8" s="16" customFormat="1" ht="126.75" thickTop="1" x14ac:dyDescent="0.25">
      <c r="A16" s="62" t="s">
        <v>20</v>
      </c>
      <c r="B16" s="63"/>
      <c r="C16" s="63"/>
      <c r="D16" s="64"/>
      <c r="E16" s="36" t="s">
        <v>25</v>
      </c>
      <c r="F16" s="36" t="s">
        <v>26</v>
      </c>
      <c r="G16" s="36" t="s">
        <v>27</v>
      </c>
      <c r="H16" s="37" t="s">
        <v>72</v>
      </c>
    </row>
    <row r="17" spans="1:8" s="16" customFormat="1" ht="30" customHeight="1" x14ac:dyDescent="0.25">
      <c r="A17" s="40" t="s">
        <v>50</v>
      </c>
      <c r="B17" s="41"/>
      <c r="C17" s="41"/>
      <c r="D17" s="42"/>
      <c r="E17" s="7">
        <f>+MRG!D21</f>
        <v>0</v>
      </c>
      <c r="F17" s="7">
        <f>+MRG!H21</f>
        <v>0</v>
      </c>
      <c r="G17" s="7">
        <f>+MRG!D22</f>
        <v>0</v>
      </c>
      <c r="H17" s="17" t="e">
        <f>+G17/F17</f>
        <v>#DIV/0!</v>
      </c>
    </row>
    <row r="18" spans="1:8" s="16" customFormat="1" ht="30" customHeight="1" x14ac:dyDescent="0.25">
      <c r="A18" s="40" t="s">
        <v>48</v>
      </c>
      <c r="B18" s="41"/>
      <c r="C18" s="41"/>
      <c r="D18" s="42"/>
      <c r="E18" s="7">
        <f>+IGC!D9</f>
        <v>6</v>
      </c>
      <c r="F18" s="7">
        <f>+IGC!H9</f>
        <v>5</v>
      </c>
      <c r="G18" s="7">
        <f>+IGC!D10</f>
        <v>4</v>
      </c>
      <c r="H18" s="17">
        <f>+G18/F18</f>
        <v>0.8</v>
      </c>
    </row>
    <row r="19" spans="1:8" s="16" customFormat="1" ht="30" customHeight="1" thickBot="1" x14ac:dyDescent="0.3">
      <c r="A19" s="49" t="s">
        <v>29</v>
      </c>
      <c r="B19" s="50"/>
      <c r="C19" s="50"/>
      <c r="D19" s="51"/>
      <c r="E19" s="18">
        <f>SUM(E17:E18)</f>
        <v>6</v>
      </c>
      <c r="F19" s="18">
        <f>SUM(F17:F18)</f>
        <v>5</v>
      </c>
      <c r="G19" s="18">
        <f>SUM(G17:G18)</f>
        <v>4</v>
      </c>
      <c r="H19" s="19">
        <f>+G19/F19</f>
        <v>0.8</v>
      </c>
    </row>
    <row r="20" spans="1:8" s="15" customFormat="1" ht="18.75" thickTop="1" x14ac:dyDescent="0.25"/>
    <row r="21" spans="1:8" s="15" customFormat="1" ht="18.75" thickBot="1" x14ac:dyDescent="0.3"/>
    <row r="22" spans="1:8" s="16" customFormat="1" ht="54.75" thickTop="1" x14ac:dyDescent="0.25">
      <c r="A22" s="62" t="s">
        <v>20</v>
      </c>
      <c r="B22" s="63"/>
      <c r="C22" s="63"/>
      <c r="D22" s="63"/>
      <c r="E22" s="64"/>
      <c r="F22" s="36" t="s">
        <v>73</v>
      </c>
      <c r="G22" s="36" t="s">
        <v>49</v>
      </c>
      <c r="H22" s="20" t="s">
        <v>74</v>
      </c>
    </row>
    <row r="23" spans="1:8" s="16" customFormat="1" ht="30" customHeight="1" thickBot="1" x14ac:dyDescent="0.3">
      <c r="A23" s="65" t="s">
        <v>51</v>
      </c>
      <c r="B23" s="66"/>
      <c r="C23" s="66"/>
      <c r="D23" s="66"/>
      <c r="E23" s="67"/>
      <c r="F23" s="21">
        <f>+RECE!D9</f>
        <v>52</v>
      </c>
      <c r="G23" s="21">
        <f>+RECE!D10</f>
        <v>38</v>
      </c>
      <c r="H23" s="32">
        <f>G23/F23</f>
        <v>0.73076923076923073</v>
      </c>
    </row>
    <row r="24" spans="1:8" s="15" customFormat="1" ht="18.75" thickTop="1" x14ac:dyDescent="0.25"/>
    <row r="25" spans="1:8" s="15" customFormat="1" ht="18.75" thickBot="1" x14ac:dyDescent="0.3"/>
    <row r="26" spans="1:8" s="16" customFormat="1" ht="34.5" customHeight="1" thickTop="1" thickBot="1" x14ac:dyDescent="0.3">
      <c r="A26" s="52" t="s">
        <v>75</v>
      </c>
      <c r="B26" s="53"/>
      <c r="C26" s="53"/>
      <c r="D26" s="53"/>
      <c r="E26" s="22">
        <f>E13+E19+E23</f>
        <v>65</v>
      </c>
      <c r="F26" s="22">
        <f>F13+F19+F23</f>
        <v>78</v>
      </c>
      <c r="G26" s="23">
        <f>G13+G19+G23</f>
        <v>55</v>
      </c>
      <c r="H26" s="24">
        <f>G26/F26</f>
        <v>0.70512820512820518</v>
      </c>
    </row>
    <row r="27" spans="1:8" s="15" customFormat="1" ht="18.75" thickTop="1" x14ac:dyDescent="0.25"/>
    <row r="28" spans="1:8" s="15" customFormat="1" ht="18" x14ac:dyDescent="0.25"/>
    <row r="29" spans="1:8" s="15" customFormat="1" ht="18" x14ac:dyDescent="0.25"/>
    <row r="30" spans="1:8" s="15" customFormat="1" ht="18" x14ac:dyDescent="0.25"/>
    <row r="31" spans="1:8" s="15" customFormat="1" ht="18" x14ac:dyDescent="0.25"/>
    <row r="32" spans="1:8" s="15" customFormat="1" ht="18" x14ac:dyDescent="0.25"/>
    <row r="33" spans="1:8" s="15" customFormat="1" ht="18" x14ac:dyDescent="0.25"/>
    <row r="34" spans="1:8" s="15" customFormat="1" ht="18" x14ac:dyDescent="0.25"/>
    <row r="35" spans="1:8" s="15" customFormat="1" ht="18" x14ac:dyDescent="0.25"/>
    <row r="36" spans="1:8" s="15" customFormat="1" ht="18" x14ac:dyDescent="0.25"/>
    <row r="37" spans="1:8" s="15" customFormat="1" ht="18" x14ac:dyDescent="0.25"/>
    <row r="38" spans="1:8" s="15" customFormat="1" ht="18.75" thickBot="1" x14ac:dyDescent="0.3"/>
    <row r="39" spans="1:8" ht="45.75" customHeight="1" thickTop="1" x14ac:dyDescent="0.25">
      <c r="A39" s="54" t="s">
        <v>84</v>
      </c>
      <c r="B39" s="55"/>
      <c r="C39" s="55"/>
      <c r="D39" s="55"/>
      <c r="E39" s="58" t="s">
        <v>78</v>
      </c>
      <c r="F39" s="58"/>
      <c r="G39" s="58"/>
      <c r="H39" s="59"/>
    </row>
    <row r="40" spans="1:8" ht="45.75" customHeight="1" thickBot="1" x14ac:dyDescent="0.3">
      <c r="A40" s="56"/>
      <c r="B40" s="57"/>
      <c r="C40" s="57"/>
      <c r="D40" s="57"/>
      <c r="E40" s="60"/>
      <c r="F40" s="60"/>
      <c r="G40" s="60"/>
      <c r="H40" s="61"/>
    </row>
    <row r="41" spans="1:8" ht="15.75" thickTop="1" x14ac:dyDescent="0.25"/>
  </sheetData>
  <mergeCells count="21">
    <mergeCell ref="B6:H6"/>
    <mergeCell ref="A1:H1"/>
    <mergeCell ref="A3:B3"/>
    <mergeCell ref="D3:E3"/>
    <mergeCell ref="F3:H3"/>
    <mergeCell ref="B5:H5"/>
    <mergeCell ref="A19:D19"/>
    <mergeCell ref="A26:D26"/>
    <mergeCell ref="A39:D40"/>
    <mergeCell ref="E39:H40"/>
    <mergeCell ref="A13:D13"/>
    <mergeCell ref="A16:D16"/>
    <mergeCell ref="A17:D17"/>
    <mergeCell ref="A18:D18"/>
    <mergeCell ref="A23:E23"/>
    <mergeCell ref="A22:E22"/>
    <mergeCell ref="A10:D10"/>
    <mergeCell ref="A11:D11"/>
    <mergeCell ref="A12:D12"/>
    <mergeCell ref="A8:H8"/>
    <mergeCell ref="A9:D9"/>
  </mergeCells>
  <conditionalFormatting sqref="H10:H13 H17:H19 H23 H26">
    <cfRule type="cellIs" dxfId="35" priority="13" operator="between">
      <formula>0.71</formula>
      <formula>1</formula>
    </cfRule>
    <cfRule type="cellIs" dxfId="34" priority="14" operator="between">
      <formula>0.31</formula>
      <formula>0.7</formula>
    </cfRule>
    <cfRule type="cellIs" dxfId="33" priority="15" operator="between">
      <formula>0</formula>
      <formula>0.3</formula>
    </cfRule>
  </conditionalFormatting>
  <printOptions horizontalCentered="1"/>
  <pageMargins left="0.39370078740157483" right="0.39370078740157483" top="1.1811023622047245" bottom="1.3779527559055118" header="0.31496062992125984" footer="0.31496062992125984"/>
  <pageSetup scale="56" fitToHeight="4" orientation="portrait" r:id="rId1"/>
  <headerFooter>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9"/>
  <sheetViews>
    <sheetView showGridLines="0" tabSelected="1" view="pageBreakPreview" zoomScale="80" zoomScaleNormal="85" zoomScaleSheetLayoutView="80" zoomScalePageLayoutView="90" workbookViewId="0">
      <selection activeCell="A10" sqref="A10:C11"/>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53</v>
      </c>
      <c r="B1" s="71"/>
      <c r="C1" s="71"/>
      <c r="D1" s="71"/>
      <c r="E1" s="71"/>
      <c r="F1" s="71"/>
      <c r="G1" s="71"/>
      <c r="H1" s="71"/>
    </row>
    <row r="3" spans="1:8" ht="31.5" customHeight="1" x14ac:dyDescent="0.25">
      <c r="A3" s="72" t="s">
        <v>0</v>
      </c>
      <c r="B3" s="73"/>
      <c r="C3" s="33" t="str">
        <f>+Resultados!C3</f>
        <v>A 2 Trimestre 2019</v>
      </c>
      <c r="D3" s="74" t="s">
        <v>1</v>
      </c>
      <c r="E3" s="74"/>
      <c r="F3" s="75">
        <f ca="1">+Resultados!F3</f>
        <v>43686</v>
      </c>
      <c r="G3" s="75"/>
      <c r="H3" s="75"/>
    </row>
    <row r="4" spans="1:8" ht="5.0999999999999996" customHeight="1" x14ac:dyDescent="0.25">
      <c r="A4" s="2"/>
      <c r="D4" s="3"/>
      <c r="E4" s="3"/>
      <c r="F4" s="4"/>
      <c r="G4" s="4"/>
    </row>
    <row r="5" spans="1:8" ht="26.1" customHeight="1" x14ac:dyDescent="0.25">
      <c r="A5" s="5" t="s">
        <v>2</v>
      </c>
      <c r="B5" s="89" t="str">
        <f>+Resultados!B5</f>
        <v>SUBDIRECCIÓN DE CONTRATACIÓN Y ÁREA DE COSTOS Y ESTUDIOS ECONÓMICOS</v>
      </c>
      <c r="C5" s="89"/>
      <c r="D5" s="89"/>
      <c r="E5" s="89"/>
      <c r="F5" s="89"/>
      <c r="G5" s="89"/>
      <c r="H5" s="89"/>
    </row>
    <row r="6" spans="1:8" ht="26.1" customHeight="1" x14ac:dyDescent="0.25">
      <c r="A6" s="5" t="s">
        <v>54</v>
      </c>
      <c r="B6" s="116" t="str">
        <f>+Resultados!B6</f>
        <v>ADQUISICIÓN DE BIENES Y SERVICIOS</v>
      </c>
      <c r="C6" s="117"/>
      <c r="D6" s="117"/>
      <c r="E6" s="117"/>
      <c r="F6" s="117"/>
      <c r="G6" s="117"/>
      <c r="H6" s="118"/>
    </row>
    <row r="7" spans="1:8" ht="15" customHeight="1" thickBot="1" x14ac:dyDescent="0.3"/>
    <row r="8" spans="1:8" ht="42.75" customHeight="1" thickTop="1" x14ac:dyDescent="0.25">
      <c r="A8" s="105" t="s">
        <v>66</v>
      </c>
      <c r="B8" s="106"/>
      <c r="C8" s="106"/>
      <c r="D8" s="106"/>
      <c r="E8" s="106"/>
      <c r="F8" s="106"/>
      <c r="G8" s="106"/>
      <c r="H8" s="107"/>
    </row>
    <row r="9" spans="1:8" ht="35.1" customHeight="1" x14ac:dyDescent="0.25">
      <c r="A9" s="86" t="s">
        <v>39</v>
      </c>
      <c r="B9" s="87"/>
      <c r="C9" s="87"/>
      <c r="D9" s="6">
        <v>37</v>
      </c>
      <c r="E9" s="87" t="s">
        <v>40</v>
      </c>
      <c r="F9" s="87"/>
      <c r="G9" s="87"/>
      <c r="H9" s="8">
        <v>1</v>
      </c>
    </row>
    <row r="10" spans="1:8" ht="35.1" customHeight="1" x14ac:dyDescent="0.25">
      <c r="A10" s="108" t="s">
        <v>3</v>
      </c>
      <c r="B10" s="109"/>
      <c r="C10" s="110"/>
      <c r="D10" s="114">
        <f>+D9+H9</f>
        <v>38</v>
      </c>
      <c r="E10" s="87" t="s">
        <v>41</v>
      </c>
      <c r="F10" s="87"/>
      <c r="G10" s="87"/>
      <c r="H10" s="8">
        <v>29</v>
      </c>
    </row>
    <row r="11" spans="1:8" ht="35.1" customHeight="1" x14ac:dyDescent="0.25">
      <c r="A11" s="111"/>
      <c r="B11" s="112"/>
      <c r="C11" s="113"/>
      <c r="D11" s="115"/>
      <c r="E11" s="87" t="s">
        <v>42</v>
      </c>
      <c r="F11" s="87"/>
      <c r="G11" s="87"/>
      <c r="H11" s="14">
        <v>9</v>
      </c>
    </row>
    <row r="12" spans="1:8" ht="50.1" customHeight="1" x14ac:dyDescent="0.25">
      <c r="A12" s="86" t="s">
        <v>30</v>
      </c>
      <c r="B12" s="87"/>
      <c r="C12" s="87"/>
      <c r="D12" s="6">
        <v>6</v>
      </c>
      <c r="E12" s="87" t="s">
        <v>4</v>
      </c>
      <c r="F12" s="87"/>
      <c r="G12" s="87"/>
      <c r="H12" s="14">
        <f>+H11-D12</f>
        <v>3</v>
      </c>
    </row>
    <row r="13" spans="1:8" ht="35.1" customHeight="1" x14ac:dyDescent="0.25">
      <c r="A13" s="88" t="s">
        <v>7</v>
      </c>
      <c r="B13" s="89"/>
      <c r="C13" s="89"/>
      <c r="D13" s="11">
        <f>D12/H11</f>
        <v>0.66666666666666663</v>
      </c>
      <c r="E13" s="89" t="s">
        <v>8</v>
      </c>
      <c r="F13" s="89"/>
      <c r="G13" s="89"/>
      <c r="H13" s="12">
        <f>+H12/H11</f>
        <v>0.33333333333333331</v>
      </c>
    </row>
    <row r="14" spans="1:8" ht="51" customHeight="1" x14ac:dyDescent="0.25">
      <c r="A14" s="90" t="s">
        <v>107</v>
      </c>
      <c r="B14" s="91"/>
      <c r="C14" s="91"/>
      <c r="D14" s="91"/>
      <c r="E14" s="91"/>
      <c r="F14" s="91"/>
      <c r="G14" s="91"/>
      <c r="H14" s="92"/>
    </row>
    <row r="15" spans="1:8" x14ac:dyDescent="0.25">
      <c r="A15" s="77" t="s">
        <v>127</v>
      </c>
      <c r="B15" s="78"/>
      <c r="C15" s="78"/>
      <c r="D15" s="78"/>
      <c r="E15" s="78"/>
      <c r="F15" s="78"/>
      <c r="G15" s="78"/>
      <c r="H15" s="79"/>
    </row>
    <row r="16" spans="1:8" x14ac:dyDescent="0.25">
      <c r="A16" s="77"/>
      <c r="B16" s="78"/>
      <c r="C16" s="78"/>
      <c r="D16" s="78"/>
      <c r="E16" s="78"/>
      <c r="F16" s="78"/>
      <c r="G16" s="78"/>
      <c r="H16" s="79"/>
    </row>
    <row r="17" spans="1:8" x14ac:dyDescent="0.25">
      <c r="A17" s="77"/>
      <c r="B17" s="78"/>
      <c r="C17" s="78"/>
      <c r="D17" s="78"/>
      <c r="E17" s="78"/>
      <c r="F17" s="78"/>
      <c r="G17" s="78"/>
      <c r="H17" s="79"/>
    </row>
    <row r="18" spans="1:8" x14ac:dyDescent="0.25">
      <c r="A18" s="77"/>
      <c r="B18" s="78"/>
      <c r="C18" s="78"/>
      <c r="D18" s="78"/>
      <c r="E18" s="78"/>
      <c r="F18" s="78"/>
      <c r="G18" s="78"/>
      <c r="H18" s="79"/>
    </row>
    <row r="19" spans="1:8" x14ac:dyDescent="0.25">
      <c r="A19" s="77"/>
      <c r="B19" s="78"/>
      <c r="C19" s="78"/>
      <c r="D19" s="78"/>
      <c r="E19" s="78"/>
      <c r="F19" s="78"/>
      <c r="G19" s="78"/>
      <c r="H19" s="79"/>
    </row>
    <row r="20" spans="1:8" x14ac:dyDescent="0.25">
      <c r="A20" s="77"/>
      <c r="B20" s="78"/>
      <c r="C20" s="78"/>
      <c r="D20" s="78"/>
      <c r="E20" s="78"/>
      <c r="F20" s="78"/>
      <c r="G20" s="78"/>
      <c r="H20" s="79"/>
    </row>
    <row r="21" spans="1:8" x14ac:dyDescent="0.25">
      <c r="A21" s="77"/>
      <c r="B21" s="78"/>
      <c r="C21" s="78"/>
      <c r="D21" s="78"/>
      <c r="E21" s="78"/>
      <c r="F21" s="78"/>
      <c r="G21" s="78"/>
      <c r="H21" s="79"/>
    </row>
    <row r="22" spans="1:8" x14ac:dyDescent="0.25">
      <c r="A22" s="77"/>
      <c r="B22" s="78"/>
      <c r="C22" s="78"/>
      <c r="D22" s="78"/>
      <c r="E22" s="78"/>
      <c r="F22" s="78"/>
      <c r="G22" s="78"/>
      <c r="H22" s="79"/>
    </row>
    <row r="23" spans="1:8" x14ac:dyDescent="0.25">
      <c r="A23" s="77"/>
      <c r="B23" s="78"/>
      <c r="C23" s="78"/>
      <c r="D23" s="78"/>
      <c r="E23" s="78"/>
      <c r="F23" s="78"/>
      <c r="G23" s="78"/>
      <c r="H23" s="79"/>
    </row>
    <row r="24" spans="1:8" x14ac:dyDescent="0.25">
      <c r="A24" s="77"/>
      <c r="B24" s="78"/>
      <c r="C24" s="78"/>
      <c r="D24" s="78"/>
      <c r="E24" s="78"/>
      <c r="F24" s="78"/>
      <c r="G24" s="78"/>
      <c r="H24" s="79"/>
    </row>
    <row r="25" spans="1:8" x14ac:dyDescent="0.25">
      <c r="A25" s="77"/>
      <c r="B25" s="78"/>
      <c r="C25" s="78"/>
      <c r="D25" s="78"/>
      <c r="E25" s="78"/>
      <c r="F25" s="78"/>
      <c r="G25" s="78"/>
      <c r="H25" s="79"/>
    </row>
    <row r="26" spans="1:8" x14ac:dyDescent="0.25">
      <c r="A26" s="77"/>
      <c r="B26" s="78"/>
      <c r="C26" s="78"/>
      <c r="D26" s="78"/>
      <c r="E26" s="78"/>
      <c r="F26" s="78"/>
      <c r="G26" s="78"/>
      <c r="H26" s="79"/>
    </row>
    <row r="27" spans="1:8" x14ac:dyDescent="0.25">
      <c r="A27" s="77"/>
      <c r="B27" s="78"/>
      <c r="C27" s="78"/>
      <c r="D27" s="78"/>
      <c r="E27" s="78"/>
      <c r="F27" s="78"/>
      <c r="G27" s="78"/>
      <c r="H27" s="79"/>
    </row>
    <row r="28" spans="1:8" x14ac:dyDescent="0.25">
      <c r="A28" s="77"/>
      <c r="B28" s="78"/>
      <c r="C28" s="78"/>
      <c r="D28" s="78"/>
      <c r="E28" s="78"/>
      <c r="F28" s="78"/>
      <c r="G28" s="78"/>
      <c r="H28" s="79"/>
    </row>
    <row r="29" spans="1:8" x14ac:dyDescent="0.25">
      <c r="A29" s="77"/>
      <c r="B29" s="78"/>
      <c r="C29" s="78"/>
      <c r="D29" s="78"/>
      <c r="E29" s="78"/>
      <c r="F29" s="78"/>
      <c r="G29" s="78"/>
      <c r="H29" s="79"/>
    </row>
    <row r="30" spans="1:8" x14ac:dyDescent="0.25">
      <c r="A30" s="77"/>
      <c r="B30" s="78"/>
      <c r="C30" s="78"/>
      <c r="D30" s="78"/>
      <c r="E30" s="78"/>
      <c r="F30" s="78"/>
      <c r="G30" s="78"/>
      <c r="H30" s="79"/>
    </row>
    <row r="31" spans="1:8" x14ac:dyDescent="0.25">
      <c r="A31" s="77"/>
      <c r="B31" s="78"/>
      <c r="C31" s="78"/>
      <c r="D31" s="78"/>
      <c r="E31" s="78"/>
      <c r="F31" s="78"/>
      <c r="G31" s="78"/>
      <c r="H31" s="79"/>
    </row>
    <row r="32" spans="1:8" x14ac:dyDescent="0.25">
      <c r="A32" s="77"/>
      <c r="B32" s="78"/>
      <c r="C32" s="78"/>
      <c r="D32" s="78"/>
      <c r="E32" s="78"/>
      <c r="F32" s="78"/>
      <c r="G32" s="78"/>
      <c r="H32" s="79"/>
    </row>
    <row r="33" spans="1:8" x14ac:dyDescent="0.25">
      <c r="A33" s="77"/>
      <c r="B33" s="78"/>
      <c r="C33" s="78"/>
      <c r="D33" s="78"/>
      <c r="E33" s="78"/>
      <c r="F33" s="78"/>
      <c r="G33" s="78"/>
      <c r="H33" s="79"/>
    </row>
    <row r="34" spans="1:8" x14ac:dyDescent="0.25">
      <c r="A34" s="77"/>
      <c r="B34" s="78"/>
      <c r="C34" s="78"/>
      <c r="D34" s="78"/>
      <c r="E34" s="78"/>
      <c r="F34" s="78"/>
      <c r="G34" s="78"/>
      <c r="H34" s="79"/>
    </row>
    <row r="35" spans="1:8" x14ac:dyDescent="0.25">
      <c r="A35" s="77"/>
      <c r="B35" s="78"/>
      <c r="C35" s="78"/>
      <c r="D35" s="78"/>
      <c r="E35" s="78"/>
      <c r="F35" s="78"/>
      <c r="G35" s="78"/>
      <c r="H35" s="79"/>
    </row>
    <row r="36" spans="1:8" x14ac:dyDescent="0.25">
      <c r="A36" s="77"/>
      <c r="B36" s="78"/>
      <c r="C36" s="78"/>
      <c r="D36" s="78"/>
      <c r="E36" s="78"/>
      <c r="F36" s="78"/>
      <c r="G36" s="78"/>
      <c r="H36" s="79"/>
    </row>
    <row r="37" spans="1:8" x14ac:dyDescent="0.25">
      <c r="A37" s="77"/>
      <c r="B37" s="78"/>
      <c r="C37" s="78"/>
      <c r="D37" s="78"/>
      <c r="E37" s="78"/>
      <c r="F37" s="78"/>
      <c r="G37" s="78"/>
      <c r="H37" s="79"/>
    </row>
    <row r="38" spans="1:8" x14ac:dyDescent="0.25">
      <c r="A38" s="77"/>
      <c r="B38" s="78"/>
      <c r="C38" s="78"/>
      <c r="D38" s="78"/>
      <c r="E38" s="78"/>
      <c r="F38" s="78"/>
      <c r="G38" s="78"/>
      <c r="H38" s="79"/>
    </row>
    <row r="39" spans="1:8" x14ac:dyDescent="0.25">
      <c r="A39" s="77"/>
      <c r="B39" s="78"/>
      <c r="C39" s="78"/>
      <c r="D39" s="78"/>
      <c r="E39" s="78"/>
      <c r="F39" s="78"/>
      <c r="G39" s="78"/>
      <c r="H39" s="79"/>
    </row>
    <row r="40" spans="1:8" x14ac:dyDescent="0.25">
      <c r="A40" s="77"/>
      <c r="B40" s="78"/>
      <c r="C40" s="78"/>
      <c r="D40" s="78"/>
      <c r="E40" s="78"/>
      <c r="F40" s="78"/>
      <c r="G40" s="78"/>
      <c r="H40" s="79"/>
    </row>
    <row r="41" spans="1:8" x14ac:dyDescent="0.25">
      <c r="A41" s="77"/>
      <c r="B41" s="78"/>
      <c r="C41" s="78"/>
      <c r="D41" s="78"/>
      <c r="E41" s="78"/>
      <c r="F41" s="78"/>
      <c r="G41" s="78"/>
      <c r="H41" s="79"/>
    </row>
    <row r="42" spans="1:8" x14ac:dyDescent="0.25">
      <c r="A42" s="77"/>
      <c r="B42" s="78"/>
      <c r="C42" s="78"/>
      <c r="D42" s="78"/>
      <c r="E42" s="78"/>
      <c r="F42" s="78"/>
      <c r="G42" s="78"/>
      <c r="H42" s="79"/>
    </row>
    <row r="43" spans="1:8" x14ac:dyDescent="0.25">
      <c r="A43" s="77"/>
      <c r="B43" s="78"/>
      <c r="C43" s="78"/>
      <c r="D43" s="78"/>
      <c r="E43" s="78"/>
      <c r="F43" s="78"/>
      <c r="G43" s="78"/>
      <c r="H43" s="79"/>
    </row>
    <row r="44" spans="1:8" x14ac:dyDescent="0.25">
      <c r="A44" s="77"/>
      <c r="B44" s="78"/>
      <c r="C44" s="78"/>
      <c r="D44" s="78"/>
      <c r="E44" s="78"/>
      <c r="F44" s="78"/>
      <c r="G44" s="78"/>
      <c r="H44" s="79"/>
    </row>
    <row r="45" spans="1:8" x14ac:dyDescent="0.25">
      <c r="A45" s="77"/>
      <c r="B45" s="78"/>
      <c r="C45" s="78"/>
      <c r="D45" s="78"/>
      <c r="E45" s="78"/>
      <c r="F45" s="78"/>
      <c r="G45" s="78"/>
      <c r="H45" s="79"/>
    </row>
    <row r="46" spans="1:8" x14ac:dyDescent="0.25">
      <c r="A46" s="77"/>
      <c r="B46" s="78"/>
      <c r="C46" s="78"/>
      <c r="D46" s="78"/>
      <c r="E46" s="78"/>
      <c r="F46" s="78"/>
      <c r="G46" s="78"/>
      <c r="H46" s="79"/>
    </row>
    <row r="47" spans="1:8" x14ac:dyDescent="0.25">
      <c r="A47" s="77"/>
      <c r="B47" s="78"/>
      <c r="C47" s="78"/>
      <c r="D47" s="78"/>
      <c r="E47" s="78"/>
      <c r="F47" s="78"/>
      <c r="G47" s="78"/>
      <c r="H47" s="79"/>
    </row>
    <row r="48" spans="1:8" x14ac:dyDescent="0.25">
      <c r="A48" s="77"/>
      <c r="B48" s="78"/>
      <c r="C48" s="78"/>
      <c r="D48" s="78"/>
      <c r="E48" s="78"/>
      <c r="F48" s="78"/>
      <c r="G48" s="78"/>
      <c r="H48" s="79"/>
    </row>
    <row r="49" spans="1:8" x14ac:dyDescent="0.25">
      <c r="A49" s="77"/>
      <c r="B49" s="78"/>
      <c r="C49" s="78"/>
      <c r="D49" s="78"/>
      <c r="E49" s="78"/>
      <c r="F49" s="78"/>
      <c r="G49" s="78"/>
      <c r="H49" s="79"/>
    </row>
    <row r="50" spans="1:8" x14ac:dyDescent="0.25">
      <c r="A50" s="77"/>
      <c r="B50" s="78"/>
      <c r="C50" s="78"/>
      <c r="D50" s="78"/>
      <c r="E50" s="78"/>
      <c r="F50" s="78"/>
      <c r="G50" s="78"/>
      <c r="H50" s="79"/>
    </row>
    <row r="51" spans="1:8" ht="42" customHeight="1" x14ac:dyDescent="0.25">
      <c r="A51" s="93"/>
      <c r="B51" s="94"/>
      <c r="C51" s="94"/>
      <c r="D51" s="94"/>
      <c r="E51" s="94"/>
      <c r="F51" s="94"/>
      <c r="G51" s="94"/>
      <c r="H51" s="95"/>
    </row>
    <row r="52" spans="1:8" ht="66" customHeight="1" x14ac:dyDescent="0.25">
      <c r="A52" s="90" t="s">
        <v>58</v>
      </c>
      <c r="B52" s="91"/>
      <c r="C52" s="91"/>
      <c r="D52" s="91"/>
      <c r="E52" s="91"/>
      <c r="F52" s="91"/>
      <c r="G52" s="91"/>
      <c r="H52" s="92"/>
    </row>
    <row r="53" spans="1:8" ht="3" customHeight="1" x14ac:dyDescent="0.25">
      <c r="A53" s="96" t="s">
        <v>128</v>
      </c>
      <c r="B53" s="97"/>
      <c r="C53" s="97"/>
      <c r="D53" s="97"/>
      <c r="E53" s="97"/>
      <c r="F53" s="97"/>
      <c r="G53" s="97"/>
      <c r="H53" s="98"/>
    </row>
    <row r="54" spans="1:8" ht="9.75" customHeight="1" x14ac:dyDescent="0.25">
      <c r="A54" s="96"/>
      <c r="B54" s="97"/>
      <c r="C54" s="97"/>
      <c r="D54" s="97"/>
      <c r="E54" s="97"/>
      <c r="F54" s="97"/>
      <c r="G54" s="97"/>
      <c r="H54" s="98"/>
    </row>
    <row r="55" spans="1:8" ht="6" customHeight="1" x14ac:dyDescent="0.25">
      <c r="A55" s="96"/>
      <c r="B55" s="97"/>
      <c r="C55" s="97"/>
      <c r="D55" s="97"/>
      <c r="E55" s="97"/>
      <c r="F55" s="97"/>
      <c r="G55" s="97"/>
      <c r="H55" s="98"/>
    </row>
    <row r="56" spans="1:8" x14ac:dyDescent="0.25">
      <c r="A56" s="96"/>
      <c r="B56" s="97"/>
      <c r="C56" s="97"/>
      <c r="D56" s="97"/>
      <c r="E56" s="97"/>
      <c r="F56" s="97"/>
      <c r="G56" s="97"/>
      <c r="H56" s="98"/>
    </row>
    <row r="57" spans="1:8" x14ac:dyDescent="0.25">
      <c r="A57" s="96"/>
      <c r="B57" s="97"/>
      <c r="C57" s="97"/>
      <c r="D57" s="97"/>
      <c r="E57" s="97"/>
      <c r="F57" s="97"/>
      <c r="G57" s="97"/>
      <c r="H57" s="98"/>
    </row>
    <row r="58" spans="1:8" x14ac:dyDescent="0.25">
      <c r="A58" s="96"/>
      <c r="B58" s="97"/>
      <c r="C58" s="97"/>
      <c r="D58" s="97"/>
      <c r="E58" s="97"/>
      <c r="F58" s="97"/>
      <c r="G58" s="97"/>
      <c r="H58" s="98"/>
    </row>
    <row r="59" spans="1:8" x14ac:dyDescent="0.25">
      <c r="A59" s="96"/>
      <c r="B59" s="97"/>
      <c r="C59" s="97"/>
      <c r="D59" s="97"/>
      <c r="E59" s="97"/>
      <c r="F59" s="97"/>
      <c r="G59" s="97"/>
      <c r="H59" s="98"/>
    </row>
    <row r="60" spans="1:8" x14ac:dyDescent="0.25">
      <c r="A60" s="96"/>
      <c r="B60" s="97"/>
      <c r="C60" s="97"/>
      <c r="D60" s="97"/>
      <c r="E60" s="97"/>
      <c r="F60" s="97"/>
      <c r="G60" s="97"/>
      <c r="H60" s="98"/>
    </row>
    <row r="61" spans="1:8" x14ac:dyDescent="0.25">
      <c r="A61" s="96"/>
      <c r="B61" s="97"/>
      <c r="C61" s="97"/>
      <c r="D61" s="97"/>
      <c r="E61" s="97"/>
      <c r="F61" s="97"/>
      <c r="G61" s="97"/>
      <c r="H61" s="98"/>
    </row>
    <row r="62" spans="1:8" x14ac:dyDescent="0.25">
      <c r="A62" s="96"/>
      <c r="B62" s="97"/>
      <c r="C62" s="97"/>
      <c r="D62" s="97"/>
      <c r="E62" s="97"/>
      <c r="F62" s="97"/>
      <c r="G62" s="97"/>
      <c r="H62" s="98"/>
    </row>
    <row r="63" spans="1:8" x14ac:dyDescent="0.25">
      <c r="A63" s="96"/>
      <c r="B63" s="97"/>
      <c r="C63" s="97"/>
      <c r="D63" s="97"/>
      <c r="E63" s="97"/>
      <c r="F63" s="97"/>
      <c r="G63" s="97"/>
      <c r="H63" s="98"/>
    </row>
    <row r="64" spans="1:8" ht="17.25" customHeight="1" x14ac:dyDescent="0.25">
      <c r="A64" s="96"/>
      <c r="B64" s="97"/>
      <c r="C64" s="97"/>
      <c r="D64" s="97"/>
      <c r="E64" s="97"/>
      <c r="F64" s="97"/>
      <c r="G64" s="97"/>
      <c r="H64" s="98"/>
    </row>
    <row r="65" spans="1:8" ht="3.75" customHeight="1" x14ac:dyDescent="0.25">
      <c r="A65" s="96"/>
      <c r="B65" s="97"/>
      <c r="C65" s="97"/>
      <c r="D65" s="97"/>
      <c r="E65" s="97"/>
      <c r="F65" s="97"/>
      <c r="G65" s="97"/>
      <c r="H65" s="98"/>
    </row>
    <row r="66" spans="1:8" ht="6.75" hidden="1" customHeight="1" x14ac:dyDescent="0.25">
      <c r="A66" s="96"/>
      <c r="B66" s="97"/>
      <c r="C66" s="97"/>
      <c r="D66" s="97"/>
      <c r="E66" s="97"/>
      <c r="F66" s="97"/>
      <c r="G66" s="97"/>
      <c r="H66" s="98"/>
    </row>
    <row r="67" spans="1:8" ht="12.75" hidden="1" customHeight="1" x14ac:dyDescent="0.25">
      <c r="A67" s="96"/>
      <c r="B67" s="97"/>
      <c r="C67" s="97"/>
      <c r="D67" s="97"/>
      <c r="E67" s="97"/>
      <c r="F67" s="97"/>
      <c r="G67" s="97"/>
      <c r="H67" s="98"/>
    </row>
    <row r="68" spans="1:8" hidden="1" x14ac:dyDescent="0.25">
      <c r="A68" s="96"/>
      <c r="B68" s="97"/>
      <c r="C68" s="97"/>
      <c r="D68" s="97"/>
      <c r="E68" s="97"/>
      <c r="F68" s="97"/>
      <c r="G68" s="97"/>
      <c r="H68" s="98"/>
    </row>
    <row r="69" spans="1:8" ht="8.25" hidden="1" customHeight="1" x14ac:dyDescent="0.25">
      <c r="A69" s="96"/>
      <c r="B69" s="97"/>
      <c r="C69" s="97"/>
      <c r="D69" s="97"/>
      <c r="E69" s="97"/>
      <c r="F69" s="97"/>
      <c r="G69" s="97"/>
      <c r="H69" s="98"/>
    </row>
    <row r="70" spans="1:8" hidden="1" x14ac:dyDescent="0.25">
      <c r="A70" s="96"/>
      <c r="B70" s="97"/>
      <c r="C70" s="97"/>
      <c r="D70" s="97"/>
      <c r="E70" s="97"/>
      <c r="F70" s="97"/>
      <c r="G70" s="97"/>
      <c r="H70" s="98"/>
    </row>
    <row r="71" spans="1:8" hidden="1" x14ac:dyDescent="0.25">
      <c r="A71" s="96"/>
      <c r="B71" s="97"/>
      <c r="C71" s="97"/>
      <c r="D71" s="97"/>
      <c r="E71" s="97"/>
      <c r="F71" s="97"/>
      <c r="G71" s="97"/>
      <c r="H71" s="98"/>
    </row>
    <row r="72" spans="1:8" ht="10.5" hidden="1" customHeight="1" x14ac:dyDescent="0.25">
      <c r="A72" s="99"/>
      <c r="B72" s="100"/>
      <c r="C72" s="100"/>
      <c r="D72" s="100"/>
      <c r="E72" s="100"/>
      <c r="F72" s="100"/>
      <c r="G72" s="100"/>
      <c r="H72" s="101"/>
    </row>
    <row r="73" spans="1:8" ht="24.95" customHeight="1" x14ac:dyDescent="0.25">
      <c r="A73" s="102" t="s">
        <v>55</v>
      </c>
      <c r="B73" s="103"/>
      <c r="C73" s="103"/>
      <c r="D73" s="103"/>
      <c r="E73" s="103"/>
      <c r="F73" s="103"/>
      <c r="G73" s="103"/>
      <c r="H73" s="104"/>
    </row>
    <row r="74" spans="1:8" x14ac:dyDescent="0.25">
      <c r="A74" s="77" t="s">
        <v>85</v>
      </c>
      <c r="B74" s="78"/>
      <c r="C74" s="78"/>
      <c r="D74" s="78"/>
      <c r="E74" s="78"/>
      <c r="F74" s="78"/>
      <c r="G74" s="78"/>
      <c r="H74" s="79"/>
    </row>
    <row r="75" spans="1:8" x14ac:dyDescent="0.25">
      <c r="A75" s="93"/>
      <c r="B75" s="94"/>
      <c r="C75" s="94"/>
      <c r="D75" s="94"/>
      <c r="E75" s="94"/>
      <c r="F75" s="94"/>
      <c r="G75" s="94"/>
      <c r="H75" s="95"/>
    </row>
    <row r="76" spans="1:8" ht="24.95" customHeight="1" x14ac:dyDescent="0.25">
      <c r="A76" s="102" t="s">
        <v>56</v>
      </c>
      <c r="B76" s="103"/>
      <c r="C76" s="103"/>
      <c r="D76" s="103"/>
      <c r="E76" s="103"/>
      <c r="F76" s="103"/>
      <c r="G76" s="103"/>
      <c r="H76" s="104"/>
    </row>
    <row r="77" spans="1:8" x14ac:dyDescent="0.25">
      <c r="A77" s="77" t="s">
        <v>122</v>
      </c>
      <c r="B77" s="78"/>
      <c r="C77" s="78"/>
      <c r="D77" s="78"/>
      <c r="E77" s="78"/>
      <c r="F77" s="78"/>
      <c r="G77" s="78"/>
      <c r="H77" s="79"/>
    </row>
    <row r="78" spans="1:8" x14ac:dyDescent="0.25">
      <c r="A78" s="80"/>
      <c r="B78" s="81"/>
      <c r="C78" s="81"/>
      <c r="D78" s="81"/>
      <c r="E78" s="81"/>
      <c r="F78" s="81"/>
      <c r="G78" s="81"/>
      <c r="H78" s="82"/>
    </row>
    <row r="79" spans="1:8" x14ac:dyDescent="0.25">
      <c r="A79" s="80"/>
      <c r="B79" s="81"/>
      <c r="C79" s="81"/>
      <c r="D79" s="81"/>
      <c r="E79" s="81"/>
      <c r="F79" s="81"/>
      <c r="G79" s="81"/>
      <c r="H79" s="82"/>
    </row>
    <row r="80" spans="1:8" x14ac:dyDescent="0.25">
      <c r="A80" s="80"/>
      <c r="B80" s="81"/>
      <c r="C80" s="81"/>
      <c r="D80" s="81"/>
      <c r="E80" s="81"/>
      <c r="F80" s="81"/>
      <c r="G80" s="81"/>
      <c r="H80" s="82"/>
    </row>
    <row r="81" spans="1:8" x14ac:dyDescent="0.25">
      <c r="A81" s="80"/>
      <c r="B81" s="81"/>
      <c r="C81" s="81"/>
      <c r="D81" s="81"/>
      <c r="E81" s="81"/>
      <c r="F81" s="81"/>
      <c r="G81" s="81"/>
      <c r="H81" s="82"/>
    </row>
    <row r="82" spans="1:8" x14ac:dyDescent="0.25">
      <c r="A82" s="80"/>
      <c r="B82" s="81"/>
      <c r="C82" s="81"/>
      <c r="D82" s="81"/>
      <c r="E82" s="81"/>
      <c r="F82" s="81"/>
      <c r="G82" s="81"/>
      <c r="H82" s="82"/>
    </row>
    <row r="83" spans="1:8" x14ac:dyDescent="0.25">
      <c r="A83" s="80"/>
      <c r="B83" s="81"/>
      <c r="C83" s="81"/>
      <c r="D83" s="81"/>
      <c r="E83" s="81"/>
      <c r="F83" s="81"/>
      <c r="G83" s="81"/>
      <c r="H83" s="82"/>
    </row>
    <row r="84" spans="1:8" x14ac:dyDescent="0.25">
      <c r="A84" s="80"/>
      <c r="B84" s="81"/>
      <c r="C84" s="81"/>
      <c r="D84" s="81"/>
      <c r="E84" s="81"/>
      <c r="F84" s="81"/>
      <c r="G84" s="81"/>
      <c r="H84" s="82"/>
    </row>
    <row r="85" spans="1:8" x14ac:dyDescent="0.25">
      <c r="A85" s="80"/>
      <c r="B85" s="81"/>
      <c r="C85" s="81"/>
      <c r="D85" s="81"/>
      <c r="E85" s="81"/>
      <c r="F85" s="81"/>
      <c r="G85" s="81"/>
      <c r="H85" s="82"/>
    </row>
    <row r="86" spans="1:8" x14ac:dyDescent="0.25">
      <c r="A86" s="80"/>
      <c r="B86" s="81"/>
      <c r="C86" s="81"/>
      <c r="D86" s="81"/>
      <c r="E86" s="81"/>
      <c r="F86" s="81"/>
      <c r="G86" s="81"/>
      <c r="H86" s="82"/>
    </row>
    <row r="87" spans="1:8" x14ac:dyDescent="0.25">
      <c r="A87" s="80"/>
      <c r="B87" s="81"/>
      <c r="C87" s="81"/>
      <c r="D87" s="81"/>
      <c r="E87" s="81"/>
      <c r="F87" s="81"/>
      <c r="G87" s="81"/>
      <c r="H87" s="82"/>
    </row>
    <row r="88" spans="1:8" ht="15.75" thickBot="1" x14ac:dyDescent="0.3">
      <c r="A88" s="83"/>
      <c r="B88" s="84"/>
      <c r="C88" s="84"/>
      <c r="D88" s="84"/>
      <c r="E88" s="84"/>
      <c r="F88" s="84"/>
      <c r="G88" s="84"/>
      <c r="H88" s="85"/>
    </row>
    <row r="89" spans="1:8" ht="15.75" thickTop="1" x14ac:dyDescent="0.25"/>
  </sheetData>
  <mergeCells count="25">
    <mergeCell ref="B6:H6"/>
    <mergeCell ref="A1:H1"/>
    <mergeCell ref="A3:B3"/>
    <mergeCell ref="D3:E3"/>
    <mergeCell ref="F3:H3"/>
    <mergeCell ref="B5:H5"/>
    <mergeCell ref="A8:H8"/>
    <mergeCell ref="A9:C9"/>
    <mergeCell ref="E9:G9"/>
    <mergeCell ref="A10:C11"/>
    <mergeCell ref="D10:D11"/>
    <mergeCell ref="E10:G10"/>
    <mergeCell ref="E11:G11"/>
    <mergeCell ref="A77:H88"/>
    <mergeCell ref="A12:C12"/>
    <mergeCell ref="E12:G12"/>
    <mergeCell ref="A13:C13"/>
    <mergeCell ref="E13:G13"/>
    <mergeCell ref="A14:H14"/>
    <mergeCell ref="A15:H51"/>
    <mergeCell ref="A52:H52"/>
    <mergeCell ref="A53:H72"/>
    <mergeCell ref="A73:H73"/>
    <mergeCell ref="A74:H75"/>
    <mergeCell ref="A76:H76"/>
  </mergeCells>
  <conditionalFormatting sqref="D13">
    <cfRule type="cellIs" dxfId="32" priority="7" operator="between">
      <formula>0.71</formula>
      <formula>1</formula>
    </cfRule>
    <cfRule type="cellIs" dxfId="31" priority="8" operator="between">
      <formula>0.31</formula>
      <formula>0.7</formula>
    </cfRule>
    <cfRule type="cellIs" dxfId="30" priority="9" operator="between">
      <formula>0</formula>
      <formula>0.3</formula>
    </cfRule>
  </conditionalFormatting>
  <conditionalFormatting sqref="H13">
    <cfRule type="cellIs" dxfId="29" priority="6" operator="between">
      <formula>0</formula>
      <formula>0.3</formula>
    </cfRule>
  </conditionalFormatting>
  <conditionalFormatting sqref="H13">
    <cfRule type="cellIs" dxfId="28" priority="5" operator="between">
      <formula>0.31</formula>
      <formula>0.7</formula>
    </cfRule>
  </conditionalFormatting>
  <conditionalFormatting sqref="H13">
    <cfRule type="cellIs" dxfId="27" priority="4" operator="between">
      <formula>0.71</formula>
      <formula>1</formula>
    </cfRule>
  </conditionalFormatting>
  <printOptions horizontalCentered="1"/>
  <pageMargins left="0.39370078740157483" right="0.39370078740157483" top="1.1811023622047245" bottom="1.2768518518518519" header="0.31496062992125984" footer="0.31496062992125984"/>
  <pageSetup scale="56" fitToHeight="4" orientation="portrait" r:id="rId1"/>
  <headerFooter>
    <oddHeader>&amp;C&amp;G</oddHeader>
    <oddFooter>&amp;R&amp;G</oddFooter>
  </headerFooter>
  <rowBreaks count="1" manualBreakCount="1">
    <brk id="54" max="7"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28"/>
  <sheetViews>
    <sheetView showGridLines="0" view="pageBreakPreview" topLeftCell="A94" zoomScale="80" zoomScaleNormal="85" zoomScaleSheetLayoutView="80" workbookViewId="0">
      <selection activeCell="A108" sqref="A108:H127"/>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53</v>
      </c>
      <c r="B1" s="71"/>
      <c r="C1" s="71"/>
      <c r="D1" s="71"/>
      <c r="E1" s="71"/>
      <c r="F1" s="71"/>
      <c r="G1" s="71"/>
      <c r="H1" s="71"/>
    </row>
    <row r="3" spans="1:8" ht="34.5" customHeight="1" x14ac:dyDescent="0.25">
      <c r="A3" s="72" t="s">
        <v>0</v>
      </c>
      <c r="B3" s="73"/>
      <c r="C3" s="33" t="str">
        <f>+Resultados!C3</f>
        <v>A 2 Trimestre 2019</v>
      </c>
      <c r="D3" s="74" t="s">
        <v>1</v>
      </c>
      <c r="E3" s="74"/>
      <c r="F3" s="75">
        <f ca="1">+Resultados!F3</f>
        <v>43686</v>
      </c>
      <c r="G3" s="75"/>
      <c r="H3" s="75"/>
    </row>
    <row r="4" spans="1:8" ht="5.0999999999999996" customHeight="1" x14ac:dyDescent="0.25">
      <c r="A4" s="2"/>
      <c r="D4" s="3"/>
      <c r="E4" s="3"/>
      <c r="F4" s="4"/>
      <c r="G4" s="4"/>
    </row>
    <row r="5" spans="1:8" ht="26.1" customHeight="1" x14ac:dyDescent="0.25">
      <c r="A5" s="5" t="s">
        <v>2</v>
      </c>
      <c r="B5" s="89" t="str">
        <f>+Resultados!B5</f>
        <v>SUBDIRECCIÓN DE CONTRATACIÓN Y ÁREA DE COSTOS Y ESTUDIOS ECONÓMICOS</v>
      </c>
      <c r="C5" s="89"/>
      <c r="D5" s="89"/>
      <c r="E5" s="89"/>
      <c r="F5" s="89"/>
      <c r="G5" s="89"/>
      <c r="H5" s="89"/>
    </row>
    <row r="6" spans="1:8" ht="26.1" customHeight="1" x14ac:dyDescent="0.25">
      <c r="A6" s="5" t="s">
        <v>54</v>
      </c>
      <c r="B6" s="116" t="str">
        <f>+Resultados!B6</f>
        <v>ADQUISICIÓN DE BIENES Y SERVICIOS</v>
      </c>
      <c r="C6" s="117"/>
      <c r="D6" s="117"/>
      <c r="E6" s="117"/>
      <c r="F6" s="117"/>
      <c r="G6" s="117"/>
      <c r="H6" s="118"/>
    </row>
    <row r="7" spans="1:8" ht="15" customHeight="1" x14ac:dyDescent="0.25"/>
    <row r="8" spans="1:8" ht="15" customHeight="1" thickBot="1" x14ac:dyDescent="0.3"/>
    <row r="9" spans="1:8" ht="45" customHeight="1" thickTop="1" x14ac:dyDescent="0.25">
      <c r="A9" s="137" t="s">
        <v>67</v>
      </c>
      <c r="B9" s="138"/>
      <c r="C9" s="138"/>
      <c r="D9" s="138"/>
      <c r="E9" s="138"/>
      <c r="F9" s="138"/>
      <c r="G9" s="138"/>
      <c r="H9" s="139"/>
    </row>
    <row r="10" spans="1:8" ht="18" customHeight="1" x14ac:dyDescent="0.25">
      <c r="A10" s="140" t="s">
        <v>57</v>
      </c>
      <c r="B10" s="141"/>
      <c r="C10" s="141"/>
      <c r="D10" s="141"/>
      <c r="E10" s="141"/>
      <c r="F10" s="141"/>
      <c r="G10" s="141"/>
      <c r="H10" s="142"/>
    </row>
    <row r="11" spans="1:8" ht="18" customHeight="1" x14ac:dyDescent="0.25">
      <c r="A11" s="143"/>
      <c r="B11" s="144"/>
      <c r="C11" s="144"/>
      <c r="D11" s="144"/>
      <c r="E11" s="144"/>
      <c r="F11" s="144"/>
      <c r="G11" s="144"/>
      <c r="H11" s="145"/>
    </row>
    <row r="12" spans="1:8" ht="18" customHeight="1" x14ac:dyDescent="0.25">
      <c r="A12" s="143"/>
      <c r="B12" s="144"/>
      <c r="C12" s="144"/>
      <c r="D12" s="144"/>
      <c r="E12" s="144"/>
      <c r="F12" s="144"/>
      <c r="G12" s="144"/>
      <c r="H12" s="145"/>
    </row>
    <row r="13" spans="1:8" x14ac:dyDescent="0.25">
      <c r="A13" s="146" t="s">
        <v>113</v>
      </c>
      <c r="B13" s="147"/>
      <c r="C13" s="147"/>
      <c r="D13" s="147"/>
      <c r="E13" s="147"/>
      <c r="F13" s="147"/>
      <c r="G13" s="147"/>
      <c r="H13" s="148"/>
    </row>
    <row r="14" spans="1:8" x14ac:dyDescent="0.25">
      <c r="A14" s="149"/>
      <c r="B14" s="150"/>
      <c r="C14" s="150"/>
      <c r="D14" s="150"/>
      <c r="E14" s="150"/>
      <c r="F14" s="150"/>
      <c r="G14" s="150"/>
      <c r="H14" s="151"/>
    </row>
    <row r="15" spans="1:8" x14ac:dyDescent="0.25">
      <c r="A15" s="149"/>
      <c r="B15" s="150"/>
      <c r="C15" s="150"/>
      <c r="D15" s="150"/>
      <c r="E15" s="150"/>
      <c r="F15" s="150"/>
      <c r="G15" s="150"/>
      <c r="H15" s="151"/>
    </row>
    <row r="16" spans="1:8" x14ac:dyDescent="0.25">
      <c r="A16" s="149"/>
      <c r="B16" s="150"/>
      <c r="C16" s="150"/>
      <c r="D16" s="150"/>
      <c r="E16" s="150"/>
      <c r="F16" s="150"/>
      <c r="G16" s="150"/>
      <c r="H16" s="151"/>
    </row>
    <row r="17" spans="1:8" x14ac:dyDescent="0.25">
      <c r="A17" s="149"/>
      <c r="B17" s="150"/>
      <c r="C17" s="150"/>
      <c r="D17" s="150"/>
      <c r="E17" s="150"/>
      <c r="F17" s="150"/>
      <c r="G17" s="150"/>
      <c r="H17" s="151"/>
    </row>
    <row r="18" spans="1:8" x14ac:dyDescent="0.25">
      <c r="A18" s="149"/>
      <c r="B18" s="150"/>
      <c r="C18" s="150"/>
      <c r="D18" s="150"/>
      <c r="E18" s="150"/>
      <c r="F18" s="150"/>
      <c r="G18" s="150"/>
      <c r="H18" s="151"/>
    </row>
    <row r="19" spans="1:8" x14ac:dyDescent="0.25">
      <c r="A19" s="149"/>
      <c r="B19" s="150"/>
      <c r="C19" s="150"/>
      <c r="D19" s="150"/>
      <c r="E19" s="150"/>
      <c r="F19" s="150"/>
      <c r="G19" s="150"/>
      <c r="H19" s="151"/>
    </row>
    <row r="20" spans="1:8" x14ac:dyDescent="0.25">
      <c r="A20" s="149"/>
      <c r="B20" s="150"/>
      <c r="C20" s="150"/>
      <c r="D20" s="150"/>
      <c r="E20" s="150"/>
      <c r="F20" s="150"/>
      <c r="G20" s="150"/>
      <c r="H20" s="151"/>
    </row>
    <row r="21" spans="1:8" x14ac:dyDescent="0.25">
      <c r="A21" s="149"/>
      <c r="B21" s="150"/>
      <c r="C21" s="150"/>
      <c r="D21" s="150"/>
      <c r="E21" s="150"/>
      <c r="F21" s="150"/>
      <c r="G21" s="150"/>
      <c r="H21" s="151"/>
    </row>
    <row r="22" spans="1:8" x14ac:dyDescent="0.25">
      <c r="A22" s="149"/>
      <c r="B22" s="150"/>
      <c r="C22" s="150"/>
      <c r="D22" s="150"/>
      <c r="E22" s="150"/>
      <c r="F22" s="150"/>
      <c r="G22" s="150"/>
      <c r="H22" s="151"/>
    </row>
    <row r="23" spans="1:8" x14ac:dyDescent="0.25">
      <c r="A23" s="149"/>
      <c r="B23" s="150"/>
      <c r="C23" s="150"/>
      <c r="D23" s="150"/>
      <c r="E23" s="150"/>
      <c r="F23" s="150"/>
      <c r="G23" s="150"/>
      <c r="H23" s="151"/>
    </row>
    <row r="24" spans="1:8" x14ac:dyDescent="0.25">
      <c r="A24" s="149"/>
      <c r="B24" s="150"/>
      <c r="C24" s="150"/>
      <c r="D24" s="150"/>
      <c r="E24" s="150"/>
      <c r="F24" s="150"/>
      <c r="G24" s="150"/>
      <c r="H24" s="151"/>
    </row>
    <row r="25" spans="1:8" x14ac:dyDescent="0.25">
      <c r="A25" s="149"/>
      <c r="B25" s="150"/>
      <c r="C25" s="150"/>
      <c r="D25" s="150"/>
      <c r="E25" s="150"/>
      <c r="F25" s="150"/>
      <c r="G25" s="150"/>
      <c r="H25" s="151"/>
    </row>
    <row r="26" spans="1:8" x14ac:dyDescent="0.25">
      <c r="A26" s="149"/>
      <c r="B26" s="150"/>
      <c r="C26" s="150"/>
      <c r="D26" s="150"/>
      <c r="E26" s="150"/>
      <c r="F26" s="150"/>
      <c r="G26" s="150"/>
      <c r="H26" s="151"/>
    </row>
    <row r="27" spans="1:8" x14ac:dyDescent="0.25">
      <c r="A27" s="149"/>
      <c r="B27" s="150"/>
      <c r="C27" s="150"/>
      <c r="D27" s="150"/>
      <c r="E27" s="150"/>
      <c r="F27" s="150"/>
      <c r="G27" s="150"/>
      <c r="H27" s="151"/>
    </row>
    <row r="28" spans="1:8" x14ac:dyDescent="0.25">
      <c r="A28" s="149"/>
      <c r="B28" s="150"/>
      <c r="C28" s="150"/>
      <c r="D28" s="150"/>
      <c r="E28" s="150"/>
      <c r="F28" s="150"/>
      <c r="G28" s="150"/>
      <c r="H28" s="151"/>
    </row>
    <row r="29" spans="1:8" x14ac:dyDescent="0.25">
      <c r="A29" s="149"/>
      <c r="B29" s="150"/>
      <c r="C29" s="150"/>
      <c r="D29" s="150"/>
      <c r="E29" s="150"/>
      <c r="F29" s="150"/>
      <c r="G29" s="150"/>
      <c r="H29" s="151"/>
    </row>
    <row r="30" spans="1:8" x14ac:dyDescent="0.25">
      <c r="A30" s="149"/>
      <c r="B30" s="150"/>
      <c r="C30" s="150"/>
      <c r="D30" s="150"/>
      <c r="E30" s="150"/>
      <c r="F30" s="150"/>
      <c r="G30" s="150"/>
      <c r="H30" s="151"/>
    </row>
    <row r="31" spans="1:8" x14ac:dyDescent="0.25">
      <c r="A31" s="149"/>
      <c r="B31" s="150"/>
      <c r="C31" s="150"/>
      <c r="D31" s="150"/>
      <c r="E31" s="150"/>
      <c r="F31" s="150"/>
      <c r="G31" s="150"/>
      <c r="H31" s="151"/>
    </row>
    <row r="32" spans="1:8" x14ac:dyDescent="0.25">
      <c r="A32" s="149"/>
      <c r="B32" s="150"/>
      <c r="C32" s="150"/>
      <c r="D32" s="150"/>
      <c r="E32" s="150"/>
      <c r="F32" s="150"/>
      <c r="G32" s="150"/>
      <c r="H32" s="151"/>
    </row>
    <row r="33" spans="1:8" x14ac:dyDescent="0.25">
      <c r="A33" s="149"/>
      <c r="B33" s="150"/>
      <c r="C33" s="150"/>
      <c r="D33" s="150"/>
      <c r="E33" s="150"/>
      <c r="F33" s="150"/>
      <c r="G33" s="150"/>
      <c r="H33" s="151"/>
    </row>
    <row r="34" spans="1:8" x14ac:dyDescent="0.25">
      <c r="A34" s="149"/>
      <c r="B34" s="150"/>
      <c r="C34" s="150"/>
      <c r="D34" s="150"/>
      <c r="E34" s="150"/>
      <c r="F34" s="150"/>
      <c r="G34" s="150"/>
      <c r="H34" s="151"/>
    </row>
    <row r="35" spans="1:8" x14ac:dyDescent="0.25">
      <c r="A35" s="149"/>
      <c r="B35" s="150"/>
      <c r="C35" s="150"/>
      <c r="D35" s="150"/>
      <c r="E35" s="150"/>
      <c r="F35" s="150"/>
      <c r="G35" s="150"/>
      <c r="H35" s="151"/>
    </row>
    <row r="36" spans="1:8" x14ac:dyDescent="0.25">
      <c r="A36" s="149"/>
      <c r="B36" s="150"/>
      <c r="C36" s="150"/>
      <c r="D36" s="150"/>
      <c r="E36" s="150"/>
      <c r="F36" s="150"/>
      <c r="G36" s="150"/>
      <c r="H36" s="151"/>
    </row>
    <row r="37" spans="1:8" x14ac:dyDescent="0.25">
      <c r="A37" s="149"/>
      <c r="B37" s="150"/>
      <c r="C37" s="150"/>
      <c r="D37" s="150"/>
      <c r="E37" s="150"/>
      <c r="F37" s="150"/>
      <c r="G37" s="150"/>
      <c r="H37" s="151"/>
    </row>
    <row r="38" spans="1:8" x14ac:dyDescent="0.25">
      <c r="A38" s="149"/>
      <c r="B38" s="150"/>
      <c r="C38" s="150"/>
      <c r="D38" s="150"/>
      <c r="E38" s="150"/>
      <c r="F38" s="150"/>
      <c r="G38" s="150"/>
      <c r="H38" s="151"/>
    </row>
    <row r="39" spans="1:8" x14ac:dyDescent="0.25">
      <c r="A39" s="149"/>
      <c r="B39" s="150"/>
      <c r="C39" s="150"/>
      <c r="D39" s="150"/>
      <c r="E39" s="150"/>
      <c r="F39" s="150"/>
      <c r="G39" s="150"/>
      <c r="H39" s="151"/>
    </row>
    <row r="40" spans="1:8" x14ac:dyDescent="0.25">
      <c r="A40" s="149"/>
      <c r="B40" s="150"/>
      <c r="C40" s="150"/>
      <c r="D40" s="150"/>
      <c r="E40" s="150"/>
      <c r="F40" s="150"/>
      <c r="G40" s="150"/>
      <c r="H40" s="151"/>
    </row>
    <row r="41" spans="1:8" x14ac:dyDescent="0.25">
      <c r="A41" s="149"/>
      <c r="B41" s="150"/>
      <c r="C41" s="150"/>
      <c r="D41" s="150"/>
      <c r="E41" s="150"/>
      <c r="F41" s="150"/>
      <c r="G41" s="150"/>
      <c r="H41" s="151"/>
    </row>
    <row r="42" spans="1:8" x14ac:dyDescent="0.25">
      <c r="A42" s="149"/>
      <c r="B42" s="150"/>
      <c r="C42" s="150"/>
      <c r="D42" s="150"/>
      <c r="E42" s="150"/>
      <c r="F42" s="150"/>
      <c r="G42" s="150"/>
      <c r="H42" s="151"/>
    </row>
    <row r="43" spans="1:8" x14ac:dyDescent="0.25">
      <c r="A43" s="149"/>
      <c r="B43" s="150"/>
      <c r="C43" s="150"/>
      <c r="D43" s="150"/>
      <c r="E43" s="150"/>
      <c r="F43" s="150"/>
      <c r="G43" s="150"/>
      <c r="H43" s="151"/>
    </row>
    <row r="44" spans="1:8" x14ac:dyDescent="0.25">
      <c r="A44" s="149"/>
      <c r="B44" s="150"/>
      <c r="C44" s="150"/>
      <c r="D44" s="150"/>
      <c r="E44" s="150"/>
      <c r="F44" s="150"/>
      <c r="G44" s="150"/>
      <c r="H44" s="151"/>
    </row>
    <row r="45" spans="1:8" x14ac:dyDescent="0.25">
      <c r="A45" s="149"/>
      <c r="B45" s="150"/>
      <c r="C45" s="150"/>
      <c r="D45" s="150"/>
      <c r="E45" s="150"/>
      <c r="F45" s="150"/>
      <c r="G45" s="150"/>
      <c r="H45" s="151"/>
    </row>
    <row r="46" spans="1:8" x14ac:dyDescent="0.25">
      <c r="A46" s="149"/>
      <c r="B46" s="150"/>
      <c r="C46" s="150"/>
      <c r="D46" s="150"/>
      <c r="E46" s="150"/>
      <c r="F46" s="150"/>
      <c r="G46" s="150"/>
      <c r="H46" s="151"/>
    </row>
    <row r="47" spans="1:8" x14ac:dyDescent="0.25">
      <c r="A47" s="149"/>
      <c r="B47" s="150"/>
      <c r="C47" s="150"/>
      <c r="D47" s="150"/>
      <c r="E47" s="150"/>
      <c r="F47" s="150"/>
      <c r="G47" s="150"/>
      <c r="H47" s="151"/>
    </row>
    <row r="48" spans="1:8" x14ac:dyDescent="0.25">
      <c r="A48" s="149"/>
      <c r="B48" s="150"/>
      <c r="C48" s="150"/>
      <c r="D48" s="150"/>
      <c r="E48" s="150"/>
      <c r="F48" s="150"/>
      <c r="G48" s="150"/>
      <c r="H48" s="151"/>
    </row>
    <row r="49" spans="1:8" x14ac:dyDescent="0.25">
      <c r="A49" s="149"/>
      <c r="B49" s="150"/>
      <c r="C49" s="150"/>
      <c r="D49" s="150"/>
      <c r="E49" s="150"/>
      <c r="F49" s="150"/>
      <c r="G49" s="150"/>
      <c r="H49" s="151"/>
    </row>
    <row r="50" spans="1:8" x14ac:dyDescent="0.25">
      <c r="A50" s="149"/>
      <c r="B50" s="150"/>
      <c r="C50" s="150"/>
      <c r="D50" s="150"/>
      <c r="E50" s="150"/>
      <c r="F50" s="150"/>
      <c r="G50" s="150"/>
      <c r="H50" s="151"/>
    </row>
    <row r="51" spans="1:8" x14ac:dyDescent="0.25">
      <c r="A51" s="149"/>
      <c r="B51" s="150"/>
      <c r="C51" s="150"/>
      <c r="D51" s="150"/>
      <c r="E51" s="150"/>
      <c r="F51" s="150"/>
      <c r="G51" s="150"/>
      <c r="H51" s="151"/>
    </row>
    <row r="52" spans="1:8" x14ac:dyDescent="0.25">
      <c r="A52" s="149"/>
      <c r="B52" s="150"/>
      <c r="C52" s="150"/>
      <c r="D52" s="150"/>
      <c r="E52" s="150"/>
      <c r="F52" s="150"/>
      <c r="G52" s="150"/>
      <c r="H52" s="151"/>
    </row>
    <row r="53" spans="1:8" x14ac:dyDescent="0.25">
      <c r="A53" s="149"/>
      <c r="B53" s="150"/>
      <c r="C53" s="150"/>
      <c r="D53" s="150"/>
      <c r="E53" s="150"/>
      <c r="F53" s="150"/>
      <c r="G53" s="150"/>
      <c r="H53" s="151"/>
    </row>
    <row r="54" spans="1:8" x14ac:dyDescent="0.25">
      <c r="A54" s="149"/>
      <c r="B54" s="150"/>
      <c r="C54" s="150"/>
      <c r="D54" s="150"/>
      <c r="E54" s="150"/>
      <c r="F54" s="150"/>
      <c r="G54" s="150"/>
      <c r="H54" s="151"/>
    </row>
    <row r="55" spans="1:8" x14ac:dyDescent="0.25">
      <c r="A55" s="149"/>
      <c r="B55" s="150"/>
      <c r="C55" s="150"/>
      <c r="D55" s="150"/>
      <c r="E55" s="150"/>
      <c r="F55" s="150"/>
      <c r="G55" s="150"/>
      <c r="H55" s="151"/>
    </row>
    <row r="56" spans="1:8" x14ac:dyDescent="0.25">
      <c r="A56" s="149"/>
      <c r="B56" s="150"/>
      <c r="C56" s="150"/>
      <c r="D56" s="150"/>
      <c r="E56" s="150"/>
      <c r="F56" s="150"/>
      <c r="G56" s="150"/>
      <c r="H56" s="151"/>
    </row>
    <row r="57" spans="1:8" x14ac:dyDescent="0.25">
      <c r="A57" s="149"/>
      <c r="B57" s="150"/>
      <c r="C57" s="150"/>
      <c r="D57" s="150"/>
      <c r="E57" s="150"/>
      <c r="F57" s="150"/>
      <c r="G57" s="150"/>
      <c r="H57" s="151"/>
    </row>
    <row r="58" spans="1:8" x14ac:dyDescent="0.25">
      <c r="A58" s="149"/>
      <c r="B58" s="150"/>
      <c r="C58" s="150"/>
      <c r="D58" s="150"/>
      <c r="E58" s="150"/>
      <c r="F58" s="150"/>
      <c r="G58" s="150"/>
      <c r="H58" s="151"/>
    </row>
    <row r="59" spans="1:8" x14ac:dyDescent="0.25">
      <c r="A59" s="149"/>
      <c r="B59" s="150"/>
      <c r="C59" s="150"/>
      <c r="D59" s="150"/>
      <c r="E59" s="150"/>
      <c r="F59" s="150"/>
      <c r="G59" s="150"/>
      <c r="H59" s="151"/>
    </row>
    <row r="60" spans="1:8" x14ac:dyDescent="0.25">
      <c r="A60" s="149"/>
      <c r="B60" s="150"/>
      <c r="C60" s="150"/>
      <c r="D60" s="150"/>
      <c r="E60" s="150"/>
      <c r="F60" s="150"/>
      <c r="G60" s="150"/>
      <c r="H60" s="151"/>
    </row>
    <row r="61" spans="1:8" x14ac:dyDescent="0.25">
      <c r="A61" s="149"/>
      <c r="B61" s="150"/>
      <c r="C61" s="150"/>
      <c r="D61" s="150"/>
      <c r="E61" s="150"/>
      <c r="F61" s="150"/>
      <c r="G61" s="150"/>
      <c r="H61" s="151"/>
    </row>
    <row r="62" spans="1:8" x14ac:dyDescent="0.25">
      <c r="A62" s="149"/>
      <c r="B62" s="150"/>
      <c r="C62" s="150"/>
      <c r="D62" s="150"/>
      <c r="E62" s="150"/>
      <c r="F62" s="150"/>
      <c r="G62" s="150"/>
      <c r="H62" s="151"/>
    </row>
    <row r="63" spans="1:8" x14ac:dyDescent="0.25">
      <c r="A63" s="149"/>
      <c r="B63" s="150"/>
      <c r="C63" s="150"/>
      <c r="D63" s="150"/>
      <c r="E63" s="150"/>
      <c r="F63" s="150"/>
      <c r="G63" s="150"/>
      <c r="H63" s="151"/>
    </row>
    <row r="64" spans="1:8" x14ac:dyDescent="0.25">
      <c r="A64" s="149"/>
      <c r="B64" s="150"/>
      <c r="C64" s="150"/>
      <c r="D64" s="150"/>
      <c r="E64" s="150"/>
      <c r="F64" s="150"/>
      <c r="G64" s="150"/>
      <c r="H64" s="151"/>
    </row>
    <row r="65" spans="1:8" x14ac:dyDescent="0.25">
      <c r="A65" s="149"/>
      <c r="B65" s="150"/>
      <c r="C65" s="150"/>
      <c r="D65" s="150"/>
      <c r="E65" s="150"/>
      <c r="F65" s="150"/>
      <c r="G65" s="150"/>
      <c r="H65" s="151"/>
    </row>
    <row r="66" spans="1:8" x14ac:dyDescent="0.25">
      <c r="A66" s="149"/>
      <c r="B66" s="150"/>
      <c r="C66" s="150"/>
      <c r="D66" s="150"/>
      <c r="E66" s="150"/>
      <c r="F66" s="150"/>
      <c r="G66" s="150"/>
      <c r="H66" s="151"/>
    </row>
    <row r="67" spans="1:8" hidden="1" x14ac:dyDescent="0.25">
      <c r="A67" s="149"/>
      <c r="B67" s="150"/>
      <c r="C67" s="150"/>
      <c r="D67" s="150"/>
      <c r="E67" s="150"/>
      <c r="F67" s="150"/>
      <c r="G67" s="150"/>
      <c r="H67" s="151"/>
    </row>
    <row r="68" spans="1:8" ht="0.75" customHeight="1" x14ac:dyDescent="0.25">
      <c r="A68" s="149"/>
      <c r="B68" s="150"/>
      <c r="C68" s="150"/>
      <c r="D68" s="150"/>
      <c r="E68" s="150"/>
      <c r="F68" s="150"/>
      <c r="G68" s="150"/>
      <c r="H68" s="151"/>
    </row>
    <row r="69" spans="1:8" ht="1.5" customHeight="1" x14ac:dyDescent="0.25">
      <c r="A69" s="149"/>
      <c r="B69" s="150"/>
      <c r="C69" s="150"/>
      <c r="D69" s="150"/>
      <c r="E69" s="150"/>
      <c r="F69" s="150"/>
      <c r="G69" s="150"/>
      <c r="H69" s="151"/>
    </row>
    <row r="70" spans="1:8" ht="30" hidden="1" customHeight="1" x14ac:dyDescent="0.25">
      <c r="A70" s="149"/>
      <c r="B70" s="150"/>
      <c r="C70" s="150"/>
      <c r="D70" s="150"/>
      <c r="E70" s="150"/>
      <c r="F70" s="150"/>
      <c r="G70" s="150"/>
      <c r="H70" s="151"/>
    </row>
    <row r="71" spans="1:8" ht="37.5" hidden="1" customHeight="1" x14ac:dyDescent="0.25">
      <c r="A71" s="149"/>
      <c r="B71" s="150"/>
      <c r="C71" s="150"/>
      <c r="D71" s="150"/>
      <c r="E71" s="150"/>
      <c r="F71" s="150"/>
      <c r="G71" s="150"/>
      <c r="H71" s="151"/>
    </row>
    <row r="72" spans="1:8" ht="48" customHeight="1" x14ac:dyDescent="0.25">
      <c r="A72" s="152" t="s">
        <v>86</v>
      </c>
      <c r="B72" s="130"/>
      <c r="C72" s="131"/>
      <c r="D72" s="6">
        <v>0</v>
      </c>
      <c r="E72" s="129" t="s">
        <v>90</v>
      </c>
      <c r="F72" s="130"/>
      <c r="G72" s="131"/>
      <c r="H72" s="8">
        <v>21</v>
      </c>
    </row>
    <row r="73" spans="1:8" ht="35.1" customHeight="1" x14ac:dyDescent="0.25">
      <c r="A73" s="108" t="s">
        <v>87</v>
      </c>
      <c r="B73" s="109"/>
      <c r="C73" s="110"/>
      <c r="D73" s="135">
        <f>+D72+H72</f>
        <v>21</v>
      </c>
      <c r="E73" s="87" t="s">
        <v>91</v>
      </c>
      <c r="F73" s="87"/>
      <c r="G73" s="87"/>
      <c r="H73" s="8">
        <v>3</v>
      </c>
    </row>
    <row r="74" spans="1:8" ht="54" customHeight="1" x14ac:dyDescent="0.25">
      <c r="A74" s="111"/>
      <c r="B74" s="112"/>
      <c r="C74" s="113"/>
      <c r="D74" s="136"/>
      <c r="E74" s="129" t="s">
        <v>92</v>
      </c>
      <c r="F74" s="130"/>
      <c r="G74" s="131"/>
      <c r="H74" s="14">
        <v>12</v>
      </c>
    </row>
    <row r="75" spans="1:8" ht="66.75" customHeight="1" x14ac:dyDescent="0.25">
      <c r="A75" s="86" t="s">
        <v>88</v>
      </c>
      <c r="B75" s="87"/>
      <c r="C75" s="87"/>
      <c r="D75" s="6">
        <v>7</v>
      </c>
      <c r="E75" s="129" t="s">
        <v>93</v>
      </c>
      <c r="F75" s="130"/>
      <c r="G75" s="131"/>
      <c r="H75" s="14">
        <v>5</v>
      </c>
    </row>
    <row r="76" spans="1:8" ht="45" customHeight="1" x14ac:dyDescent="0.25">
      <c r="A76" s="132" t="s">
        <v>5</v>
      </c>
      <c r="B76" s="117"/>
      <c r="C76" s="118"/>
      <c r="D76" s="39">
        <f>D75/H74</f>
        <v>0.58333333333333337</v>
      </c>
      <c r="E76" s="116" t="s">
        <v>6</v>
      </c>
      <c r="F76" s="117"/>
      <c r="G76" s="118"/>
      <c r="H76" s="12">
        <f>+H75/H74</f>
        <v>0.41666666666666669</v>
      </c>
    </row>
    <row r="77" spans="1:8" ht="62.25" customHeight="1" x14ac:dyDescent="0.25">
      <c r="A77" s="133" t="s">
        <v>89</v>
      </c>
      <c r="B77" s="134"/>
      <c r="C77" s="134"/>
      <c r="D77" s="9">
        <v>0</v>
      </c>
      <c r="E77" s="129" t="s">
        <v>94</v>
      </c>
      <c r="F77" s="130"/>
      <c r="G77" s="131"/>
      <c r="H77" s="13">
        <f>+D77/D73</f>
        <v>0</v>
      </c>
    </row>
    <row r="78" spans="1:8" ht="51" customHeight="1" x14ac:dyDescent="0.25">
      <c r="A78" s="119" t="s">
        <v>108</v>
      </c>
      <c r="B78" s="120"/>
      <c r="C78" s="120"/>
      <c r="D78" s="120"/>
      <c r="E78" s="120"/>
      <c r="F78" s="120"/>
      <c r="G78" s="120"/>
      <c r="H78" s="121"/>
    </row>
    <row r="79" spans="1:8" x14ac:dyDescent="0.25">
      <c r="A79" s="77" t="s">
        <v>110</v>
      </c>
      <c r="B79" s="78"/>
      <c r="C79" s="78"/>
      <c r="D79" s="78"/>
      <c r="E79" s="78"/>
      <c r="F79" s="78"/>
      <c r="G79" s="78"/>
      <c r="H79" s="79"/>
    </row>
    <row r="80" spans="1:8" x14ac:dyDescent="0.25">
      <c r="A80" s="77"/>
      <c r="B80" s="78"/>
      <c r="C80" s="78"/>
      <c r="D80" s="78"/>
      <c r="E80" s="78"/>
      <c r="F80" s="78"/>
      <c r="G80" s="78"/>
      <c r="H80" s="79"/>
    </row>
    <row r="81" spans="1:8" x14ac:dyDescent="0.25">
      <c r="A81" s="77"/>
      <c r="B81" s="78"/>
      <c r="C81" s="78"/>
      <c r="D81" s="78"/>
      <c r="E81" s="78"/>
      <c r="F81" s="78"/>
      <c r="G81" s="78"/>
      <c r="H81" s="79"/>
    </row>
    <row r="82" spans="1:8" x14ac:dyDescent="0.25">
      <c r="A82" s="77"/>
      <c r="B82" s="78"/>
      <c r="C82" s="78"/>
      <c r="D82" s="78"/>
      <c r="E82" s="78"/>
      <c r="F82" s="78"/>
      <c r="G82" s="78"/>
      <c r="H82" s="79"/>
    </row>
    <row r="83" spans="1:8" ht="12.75" customHeight="1" x14ac:dyDescent="0.25">
      <c r="A83" s="77"/>
      <c r="B83" s="78"/>
      <c r="C83" s="78"/>
      <c r="D83" s="78"/>
      <c r="E83" s="78"/>
      <c r="F83" s="78"/>
      <c r="G83" s="78"/>
      <c r="H83" s="79"/>
    </row>
    <row r="84" spans="1:8" ht="11.25" hidden="1" customHeight="1" x14ac:dyDescent="0.25">
      <c r="A84" s="77"/>
      <c r="B84" s="78"/>
      <c r="C84" s="78"/>
      <c r="D84" s="78"/>
      <c r="E84" s="78"/>
      <c r="F84" s="78"/>
      <c r="G84" s="78"/>
      <c r="H84" s="79"/>
    </row>
    <row r="85" spans="1:8" ht="3.75" hidden="1" customHeight="1" x14ac:dyDescent="0.25">
      <c r="A85" s="77"/>
      <c r="B85" s="78"/>
      <c r="C85" s="78"/>
      <c r="D85" s="78"/>
      <c r="E85" s="78"/>
      <c r="F85" s="78"/>
      <c r="G85" s="78"/>
      <c r="H85" s="79"/>
    </row>
    <row r="86" spans="1:8" ht="12" hidden="1" customHeight="1" x14ac:dyDescent="0.25">
      <c r="A86" s="77"/>
      <c r="B86" s="78"/>
      <c r="C86" s="78"/>
      <c r="D86" s="78"/>
      <c r="E86" s="78"/>
      <c r="F86" s="78"/>
      <c r="G86" s="78"/>
      <c r="H86" s="79"/>
    </row>
    <row r="87" spans="1:8" ht="1.5" hidden="1" customHeight="1" x14ac:dyDescent="0.25">
      <c r="A87" s="77"/>
      <c r="B87" s="78"/>
      <c r="C87" s="78"/>
      <c r="D87" s="78"/>
      <c r="E87" s="78"/>
      <c r="F87" s="78"/>
      <c r="G87" s="78"/>
      <c r="H87" s="79"/>
    </row>
    <row r="88" spans="1:8" hidden="1" x14ac:dyDescent="0.25">
      <c r="A88" s="77"/>
      <c r="B88" s="78"/>
      <c r="C88" s="78"/>
      <c r="D88" s="78"/>
      <c r="E88" s="78"/>
      <c r="F88" s="78"/>
      <c r="G88" s="78"/>
      <c r="H88" s="79"/>
    </row>
    <row r="89" spans="1:8" hidden="1" x14ac:dyDescent="0.25">
      <c r="A89" s="77"/>
      <c r="B89" s="78"/>
      <c r="C89" s="78"/>
      <c r="D89" s="78"/>
      <c r="E89" s="78"/>
      <c r="F89" s="78"/>
      <c r="G89" s="78"/>
      <c r="H89" s="79"/>
    </row>
    <row r="90" spans="1:8" hidden="1" x14ac:dyDescent="0.25">
      <c r="A90" s="93"/>
      <c r="B90" s="94"/>
      <c r="C90" s="94"/>
      <c r="D90" s="94"/>
      <c r="E90" s="94"/>
      <c r="F90" s="94"/>
      <c r="G90" s="94"/>
      <c r="H90" s="95"/>
    </row>
    <row r="91" spans="1:8" ht="55.5" customHeight="1" x14ac:dyDescent="0.25">
      <c r="A91" s="119" t="s">
        <v>95</v>
      </c>
      <c r="B91" s="120"/>
      <c r="C91" s="120"/>
      <c r="D91" s="120"/>
      <c r="E91" s="120"/>
      <c r="F91" s="120"/>
      <c r="G91" s="120"/>
      <c r="H91" s="121"/>
    </row>
    <row r="92" spans="1:8" ht="27" customHeight="1" x14ac:dyDescent="0.25">
      <c r="A92" s="122" t="s">
        <v>124</v>
      </c>
      <c r="B92" s="123"/>
      <c r="C92" s="123"/>
      <c r="D92" s="123"/>
      <c r="E92" s="123"/>
      <c r="F92" s="123"/>
      <c r="G92" s="123"/>
      <c r="H92" s="124"/>
    </row>
    <row r="93" spans="1:8" ht="35.25" customHeight="1" x14ac:dyDescent="0.25">
      <c r="A93" s="122"/>
      <c r="B93" s="123"/>
      <c r="C93" s="123"/>
      <c r="D93" s="123"/>
      <c r="E93" s="123"/>
      <c r="F93" s="123"/>
      <c r="G93" s="123"/>
      <c r="H93" s="124"/>
    </row>
    <row r="94" spans="1:8" ht="42" customHeight="1" x14ac:dyDescent="0.25">
      <c r="A94" s="122"/>
      <c r="B94" s="123"/>
      <c r="C94" s="123"/>
      <c r="D94" s="123"/>
      <c r="E94" s="123"/>
      <c r="F94" s="123"/>
      <c r="G94" s="123"/>
      <c r="H94" s="124"/>
    </row>
    <row r="95" spans="1:8" ht="29.25" customHeight="1" x14ac:dyDescent="0.25">
      <c r="A95" s="125"/>
      <c r="B95" s="126"/>
      <c r="C95" s="126"/>
      <c r="D95" s="126"/>
      <c r="E95" s="126"/>
      <c r="F95" s="126"/>
      <c r="G95" s="126"/>
      <c r="H95" s="127"/>
    </row>
    <row r="96" spans="1:8" ht="67.5" customHeight="1" x14ac:dyDescent="0.25">
      <c r="A96" s="119" t="s">
        <v>96</v>
      </c>
      <c r="B96" s="120"/>
      <c r="C96" s="120"/>
      <c r="D96" s="120"/>
      <c r="E96" s="120"/>
      <c r="F96" s="120"/>
      <c r="G96" s="120"/>
      <c r="H96" s="121"/>
    </row>
    <row r="97" spans="1:8" x14ac:dyDescent="0.25">
      <c r="A97" s="77" t="s">
        <v>111</v>
      </c>
      <c r="B97" s="78"/>
      <c r="C97" s="78"/>
      <c r="D97" s="78"/>
      <c r="E97" s="78"/>
      <c r="F97" s="78"/>
      <c r="G97" s="78"/>
      <c r="H97" s="79"/>
    </row>
    <row r="98" spans="1:8" x14ac:dyDescent="0.25">
      <c r="A98" s="77"/>
      <c r="B98" s="78"/>
      <c r="C98" s="78"/>
      <c r="D98" s="78"/>
      <c r="E98" s="78"/>
      <c r="F98" s="78"/>
      <c r="G98" s="78"/>
      <c r="H98" s="79"/>
    </row>
    <row r="99" spans="1:8" x14ac:dyDescent="0.25">
      <c r="A99" s="93"/>
      <c r="B99" s="94"/>
      <c r="C99" s="94"/>
      <c r="D99" s="94"/>
      <c r="E99" s="94"/>
      <c r="F99" s="94"/>
      <c r="G99" s="94"/>
      <c r="H99" s="95"/>
    </row>
    <row r="100" spans="1:8" ht="59.25" customHeight="1" x14ac:dyDescent="0.25">
      <c r="A100" s="93"/>
      <c r="B100" s="94"/>
      <c r="C100" s="94"/>
      <c r="D100" s="94"/>
      <c r="E100" s="94"/>
      <c r="F100" s="94"/>
      <c r="G100" s="94"/>
      <c r="H100" s="95"/>
    </row>
    <row r="101" spans="1:8" x14ac:dyDescent="0.25">
      <c r="A101" s="119" t="s">
        <v>97</v>
      </c>
      <c r="B101" s="120"/>
      <c r="C101" s="120"/>
      <c r="D101" s="120"/>
      <c r="E101" s="120"/>
      <c r="F101" s="120"/>
      <c r="G101" s="120"/>
      <c r="H101" s="121"/>
    </row>
    <row r="102" spans="1:8" x14ac:dyDescent="0.25">
      <c r="A102" s="77" t="s">
        <v>85</v>
      </c>
      <c r="B102" s="78"/>
      <c r="C102" s="78"/>
      <c r="D102" s="78"/>
      <c r="E102" s="78"/>
      <c r="F102" s="78"/>
      <c r="G102" s="78"/>
      <c r="H102" s="79"/>
    </row>
    <row r="103" spans="1:8" x14ac:dyDescent="0.25">
      <c r="A103" s="93"/>
      <c r="B103" s="94"/>
      <c r="C103" s="94"/>
      <c r="D103" s="94"/>
      <c r="E103" s="94"/>
      <c r="F103" s="94"/>
      <c r="G103" s="94"/>
      <c r="H103" s="95"/>
    </row>
    <row r="104" spans="1:8" ht="24.95" customHeight="1" x14ac:dyDescent="0.25">
      <c r="A104" s="128" t="s">
        <v>55</v>
      </c>
      <c r="B104" s="120"/>
      <c r="C104" s="120"/>
      <c r="D104" s="120"/>
      <c r="E104" s="120"/>
      <c r="F104" s="120"/>
      <c r="G104" s="120"/>
      <c r="H104" s="121"/>
    </row>
    <row r="105" spans="1:8" x14ac:dyDescent="0.25">
      <c r="A105" s="77" t="s">
        <v>85</v>
      </c>
      <c r="B105" s="78"/>
      <c r="C105" s="78"/>
      <c r="D105" s="78"/>
      <c r="E105" s="78"/>
      <c r="F105" s="78"/>
      <c r="G105" s="78"/>
      <c r="H105" s="79"/>
    </row>
    <row r="106" spans="1:8" x14ac:dyDescent="0.25">
      <c r="A106" s="93"/>
      <c r="B106" s="94"/>
      <c r="C106" s="94"/>
      <c r="D106" s="94"/>
      <c r="E106" s="94"/>
      <c r="F106" s="94"/>
      <c r="G106" s="94"/>
      <c r="H106" s="95"/>
    </row>
    <row r="107" spans="1:8" ht="24.95" customHeight="1" x14ac:dyDescent="0.25">
      <c r="A107" s="128" t="s">
        <v>56</v>
      </c>
      <c r="B107" s="120"/>
      <c r="C107" s="120"/>
      <c r="D107" s="120"/>
      <c r="E107" s="120"/>
      <c r="F107" s="120"/>
      <c r="G107" s="120"/>
      <c r="H107" s="121"/>
    </row>
    <row r="108" spans="1:8" ht="9" customHeight="1" x14ac:dyDescent="0.25">
      <c r="A108" s="77" t="s">
        <v>117</v>
      </c>
      <c r="B108" s="78"/>
      <c r="C108" s="78"/>
      <c r="D108" s="78"/>
      <c r="E108" s="78"/>
      <c r="F108" s="78"/>
      <c r="G108" s="78"/>
      <c r="H108" s="79"/>
    </row>
    <row r="109" spans="1:8" ht="0.75" hidden="1" customHeight="1" x14ac:dyDescent="0.25">
      <c r="A109" s="80"/>
      <c r="B109" s="81"/>
      <c r="C109" s="81"/>
      <c r="D109" s="81"/>
      <c r="E109" s="81"/>
      <c r="F109" s="81"/>
      <c r="G109" s="81"/>
      <c r="H109" s="82"/>
    </row>
    <row r="110" spans="1:8" hidden="1" x14ac:dyDescent="0.25">
      <c r="A110" s="80"/>
      <c r="B110" s="81"/>
      <c r="C110" s="81"/>
      <c r="D110" s="81"/>
      <c r="E110" s="81"/>
      <c r="F110" s="81"/>
      <c r="G110" s="81"/>
      <c r="H110" s="82"/>
    </row>
    <row r="111" spans="1:8" hidden="1" x14ac:dyDescent="0.25">
      <c r="A111" s="80"/>
      <c r="B111" s="81"/>
      <c r="C111" s="81"/>
      <c r="D111" s="81"/>
      <c r="E111" s="81"/>
      <c r="F111" s="81"/>
      <c r="G111" s="81"/>
      <c r="H111" s="82"/>
    </row>
    <row r="112" spans="1:8" hidden="1" x14ac:dyDescent="0.25">
      <c r="A112" s="80"/>
      <c r="B112" s="81"/>
      <c r="C112" s="81"/>
      <c r="D112" s="81"/>
      <c r="E112" s="81"/>
      <c r="F112" s="81"/>
      <c r="G112" s="81"/>
      <c r="H112" s="82"/>
    </row>
    <row r="113" spans="1:8" hidden="1" x14ac:dyDescent="0.25">
      <c r="A113" s="80"/>
      <c r="B113" s="81"/>
      <c r="C113" s="81"/>
      <c r="D113" s="81"/>
      <c r="E113" s="81"/>
      <c r="F113" s="81"/>
      <c r="G113" s="81"/>
      <c r="H113" s="82"/>
    </row>
    <row r="114" spans="1:8" hidden="1" x14ac:dyDescent="0.25">
      <c r="A114" s="80"/>
      <c r="B114" s="81"/>
      <c r="C114" s="81"/>
      <c r="D114" s="81"/>
      <c r="E114" s="81"/>
      <c r="F114" s="81"/>
      <c r="G114" s="81"/>
      <c r="H114" s="82"/>
    </row>
    <row r="115" spans="1:8" x14ac:dyDescent="0.25">
      <c r="A115" s="80"/>
      <c r="B115" s="81"/>
      <c r="C115" s="81"/>
      <c r="D115" s="81"/>
      <c r="E115" s="81"/>
      <c r="F115" s="81"/>
      <c r="G115" s="81"/>
      <c r="H115" s="82"/>
    </row>
    <row r="116" spans="1:8" x14ac:dyDescent="0.25">
      <c r="A116" s="80"/>
      <c r="B116" s="81"/>
      <c r="C116" s="81"/>
      <c r="D116" s="81"/>
      <c r="E116" s="81"/>
      <c r="F116" s="81"/>
      <c r="G116" s="81"/>
      <c r="H116" s="82"/>
    </row>
    <row r="117" spans="1:8" x14ac:dyDescent="0.25">
      <c r="A117" s="80"/>
      <c r="B117" s="81"/>
      <c r="C117" s="81"/>
      <c r="D117" s="81"/>
      <c r="E117" s="81"/>
      <c r="F117" s="81"/>
      <c r="G117" s="81"/>
      <c r="H117" s="82"/>
    </row>
    <row r="118" spans="1:8" x14ac:dyDescent="0.25">
      <c r="A118" s="80"/>
      <c r="B118" s="81"/>
      <c r="C118" s="81"/>
      <c r="D118" s="81"/>
      <c r="E118" s="81"/>
      <c r="F118" s="81"/>
      <c r="G118" s="81"/>
      <c r="H118" s="82"/>
    </row>
    <row r="119" spans="1:8" x14ac:dyDescent="0.25">
      <c r="A119" s="80"/>
      <c r="B119" s="81"/>
      <c r="C119" s="81"/>
      <c r="D119" s="81"/>
      <c r="E119" s="81"/>
      <c r="F119" s="81"/>
      <c r="G119" s="81"/>
      <c r="H119" s="82"/>
    </row>
    <row r="120" spans="1:8" x14ac:dyDescent="0.25">
      <c r="A120" s="80"/>
      <c r="B120" s="81"/>
      <c r="C120" s="81"/>
      <c r="D120" s="81"/>
      <c r="E120" s="81"/>
      <c r="F120" s="81"/>
      <c r="G120" s="81"/>
      <c r="H120" s="82"/>
    </row>
    <row r="121" spans="1:8" x14ac:dyDescent="0.25">
      <c r="A121" s="80"/>
      <c r="B121" s="81"/>
      <c r="C121" s="81"/>
      <c r="D121" s="81"/>
      <c r="E121" s="81"/>
      <c r="F121" s="81"/>
      <c r="G121" s="81"/>
      <c r="H121" s="82"/>
    </row>
    <row r="122" spans="1:8" x14ac:dyDescent="0.25">
      <c r="A122" s="80"/>
      <c r="B122" s="81"/>
      <c r="C122" s="81"/>
      <c r="D122" s="81"/>
      <c r="E122" s="81"/>
      <c r="F122" s="81"/>
      <c r="G122" s="81"/>
      <c r="H122" s="82"/>
    </row>
    <row r="123" spans="1:8" x14ac:dyDescent="0.25">
      <c r="A123" s="80"/>
      <c r="B123" s="81"/>
      <c r="C123" s="81"/>
      <c r="D123" s="81"/>
      <c r="E123" s="81"/>
      <c r="F123" s="81"/>
      <c r="G123" s="81"/>
      <c r="H123" s="82"/>
    </row>
    <row r="124" spans="1:8" ht="42" customHeight="1" x14ac:dyDescent="0.25">
      <c r="A124" s="80"/>
      <c r="B124" s="81"/>
      <c r="C124" s="81"/>
      <c r="D124" s="81"/>
      <c r="E124" s="81"/>
      <c r="F124" s="81"/>
      <c r="G124" s="81"/>
      <c r="H124" s="82"/>
    </row>
    <row r="125" spans="1:8" ht="44.25" customHeight="1" x14ac:dyDescent="0.25">
      <c r="A125" s="80"/>
      <c r="B125" s="81"/>
      <c r="C125" s="81"/>
      <c r="D125" s="81"/>
      <c r="E125" s="81"/>
      <c r="F125" s="81"/>
      <c r="G125" s="81"/>
      <c r="H125" s="82"/>
    </row>
    <row r="126" spans="1:8" x14ac:dyDescent="0.25">
      <c r="A126" s="80"/>
      <c r="B126" s="81"/>
      <c r="C126" s="81"/>
      <c r="D126" s="81"/>
      <c r="E126" s="81"/>
      <c r="F126" s="81"/>
      <c r="G126" s="81"/>
      <c r="H126" s="82"/>
    </row>
    <row r="127" spans="1:8" ht="15.75" thickBot="1" x14ac:dyDescent="0.3">
      <c r="A127" s="83"/>
      <c r="B127" s="84"/>
      <c r="C127" s="84"/>
      <c r="D127" s="84"/>
      <c r="E127" s="84"/>
      <c r="F127" s="84"/>
      <c r="G127" s="84"/>
      <c r="H127" s="85"/>
    </row>
    <row r="128" spans="1:8" ht="15.75" thickTop="1" x14ac:dyDescent="0.25"/>
  </sheetData>
  <mergeCells count="33">
    <mergeCell ref="A73:C74"/>
    <mergeCell ref="D73:D74"/>
    <mergeCell ref="E73:G73"/>
    <mergeCell ref="E74:G74"/>
    <mergeCell ref="A1:H1"/>
    <mergeCell ref="A3:B3"/>
    <mergeCell ref="D3:E3"/>
    <mergeCell ref="F3:H3"/>
    <mergeCell ref="B5:H5"/>
    <mergeCell ref="B6:H6"/>
    <mergeCell ref="A9:H9"/>
    <mergeCell ref="A10:H12"/>
    <mergeCell ref="A13:H71"/>
    <mergeCell ref="A72:C72"/>
    <mergeCell ref="E72:G72"/>
    <mergeCell ref="A75:C75"/>
    <mergeCell ref="E75:G75"/>
    <mergeCell ref="A76:C76"/>
    <mergeCell ref="E76:G76"/>
    <mergeCell ref="A77:C77"/>
    <mergeCell ref="E77:G77"/>
    <mergeCell ref="A108:H127"/>
    <mergeCell ref="A78:H78"/>
    <mergeCell ref="A79:H90"/>
    <mergeCell ref="A91:H91"/>
    <mergeCell ref="A92:H95"/>
    <mergeCell ref="A96:H96"/>
    <mergeCell ref="A97:H100"/>
    <mergeCell ref="A101:H101"/>
    <mergeCell ref="A102:H103"/>
    <mergeCell ref="A104:H104"/>
    <mergeCell ref="A105:H106"/>
    <mergeCell ref="A107:H107"/>
  </mergeCells>
  <conditionalFormatting sqref="D76">
    <cfRule type="cellIs" dxfId="26" priority="7" operator="between">
      <formula>0.71</formula>
      <formula>1</formula>
    </cfRule>
    <cfRule type="cellIs" dxfId="25" priority="8" operator="between">
      <formula>0.31</formula>
      <formula>0.7</formula>
    </cfRule>
    <cfRule type="cellIs" dxfId="24" priority="9" operator="between">
      <formula>0</formula>
      <formula>0.3</formula>
    </cfRule>
  </conditionalFormatting>
  <conditionalFormatting sqref="H76">
    <cfRule type="cellIs" dxfId="23" priority="6" operator="between">
      <formula>0</formula>
      <formula>0.3</formula>
    </cfRule>
  </conditionalFormatting>
  <conditionalFormatting sqref="H76">
    <cfRule type="cellIs" dxfId="22" priority="5" operator="between">
      <formula>0.31</formula>
      <formula>0.7</formula>
    </cfRule>
  </conditionalFormatting>
  <conditionalFormatting sqref="H76">
    <cfRule type="cellIs" dxfId="21" priority="4" operator="between">
      <formula>0.71</formula>
      <formula>1</formula>
    </cfRule>
  </conditionalFormatting>
  <conditionalFormatting sqref="H77">
    <cfRule type="cellIs" dxfId="20" priority="1" operator="between">
      <formula>0.41</formula>
      <formula>1</formula>
    </cfRule>
    <cfRule type="cellIs" dxfId="19" priority="2" operator="between">
      <formula>0.16</formula>
      <formula>0.4</formula>
    </cfRule>
    <cfRule type="cellIs" dxfId="18" priority="3" operator="between">
      <formula>0</formula>
      <formula>0.15</formula>
    </cfRule>
  </conditionalFormatting>
  <printOptions horizontalCentered="1"/>
  <pageMargins left="0.39370078740157483" right="0.39370078740157483" top="1.3779527559055118" bottom="1.3779527559055118" header="0.31496062992125984" footer="0.31496062992125984"/>
  <pageSetup scale="27" fitToHeight="3" orientation="portrait" r:id="rId1"/>
  <headerFooter>
    <oddHeader>&amp;C&amp;G</oddHeader>
    <oddFooter>&amp;R&amp;G</oddFooter>
  </headerFooter>
  <rowBreaks count="1" manualBreakCount="1">
    <brk id="103" max="7"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33"/>
  <sheetViews>
    <sheetView showGridLines="0" topLeftCell="A19" zoomScale="85" zoomScaleNormal="85" zoomScaleSheetLayoutView="70" workbookViewId="0">
      <selection activeCell="D136" sqref="D136"/>
    </sheetView>
  </sheetViews>
  <sheetFormatPr baseColWidth="10" defaultRowHeight="15" x14ac:dyDescent="0.25"/>
  <cols>
    <col min="1" max="3" width="21.7109375"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53</v>
      </c>
      <c r="B1" s="71"/>
      <c r="C1" s="71"/>
      <c r="D1" s="71"/>
      <c r="E1" s="71"/>
      <c r="F1" s="71"/>
      <c r="G1" s="71"/>
      <c r="H1" s="71"/>
    </row>
    <row r="3" spans="1:8" ht="35.25" customHeight="1" x14ac:dyDescent="0.25">
      <c r="A3" s="72" t="s">
        <v>0</v>
      </c>
      <c r="B3" s="73"/>
      <c r="C3" s="33" t="str">
        <f>+Resultados!C3</f>
        <v>A 2 Trimestre 2019</v>
      </c>
      <c r="D3" s="74" t="s">
        <v>1</v>
      </c>
      <c r="E3" s="74"/>
      <c r="F3" s="75">
        <f ca="1">+Resultados!F3</f>
        <v>43686</v>
      </c>
      <c r="G3" s="75"/>
      <c r="H3" s="75"/>
    </row>
    <row r="4" spans="1:8" ht="5.0999999999999996" customHeight="1" x14ac:dyDescent="0.25">
      <c r="A4" s="2"/>
      <c r="D4" s="3"/>
      <c r="E4" s="3"/>
      <c r="F4" s="4"/>
      <c r="G4" s="4"/>
    </row>
    <row r="5" spans="1:8" ht="26.1" customHeight="1" x14ac:dyDescent="0.25">
      <c r="A5" s="5" t="s">
        <v>2</v>
      </c>
      <c r="B5" s="89" t="str">
        <f>+Resultados!B5</f>
        <v>SUBDIRECCIÓN DE CONTRATACIÓN Y ÁREA DE COSTOS Y ESTUDIOS ECONÓMICOS</v>
      </c>
      <c r="C5" s="89"/>
      <c r="D5" s="89"/>
      <c r="E5" s="89"/>
      <c r="F5" s="89"/>
      <c r="G5" s="89"/>
      <c r="H5" s="89"/>
    </row>
    <row r="6" spans="1:8" ht="26.1" customHeight="1" x14ac:dyDescent="0.25">
      <c r="A6" s="5" t="s">
        <v>54</v>
      </c>
      <c r="B6" s="116" t="str">
        <f>+Resultados!B6</f>
        <v>ADQUISICIÓN DE BIENES Y SERVICIOS</v>
      </c>
      <c r="C6" s="117"/>
      <c r="D6" s="117"/>
      <c r="E6" s="117"/>
      <c r="F6" s="117"/>
      <c r="G6" s="117"/>
      <c r="H6" s="118"/>
    </row>
    <row r="7" spans="1:8" ht="15" customHeight="1" x14ac:dyDescent="0.25"/>
    <row r="8" spans="1:8" ht="15" customHeight="1" thickBot="1" x14ac:dyDescent="0.3"/>
    <row r="9" spans="1:8" ht="30" customHeight="1" thickTop="1" x14ac:dyDescent="0.25">
      <c r="A9" s="163" t="s">
        <v>104</v>
      </c>
      <c r="B9" s="164"/>
      <c r="C9" s="164"/>
      <c r="D9" s="164"/>
      <c r="E9" s="164"/>
      <c r="F9" s="164"/>
      <c r="G9" s="164"/>
      <c r="H9" s="165"/>
    </row>
    <row r="10" spans="1:8" ht="35.1" customHeight="1" x14ac:dyDescent="0.25">
      <c r="A10" s="160" t="s">
        <v>60</v>
      </c>
      <c r="B10" s="161"/>
      <c r="C10" s="161"/>
      <c r="D10" s="161"/>
      <c r="E10" s="161"/>
      <c r="F10" s="161"/>
      <c r="G10" s="162"/>
      <c r="H10" s="8">
        <v>3</v>
      </c>
    </row>
    <row r="11" spans="1:8" ht="45" customHeight="1" x14ac:dyDescent="0.25">
      <c r="A11" s="152" t="s">
        <v>61</v>
      </c>
      <c r="B11" s="130"/>
      <c r="C11" s="131"/>
      <c r="D11" s="6">
        <v>0</v>
      </c>
      <c r="E11" s="129" t="s">
        <v>62</v>
      </c>
      <c r="F11" s="130"/>
      <c r="G11" s="131"/>
      <c r="H11" s="8">
        <v>0</v>
      </c>
    </row>
    <row r="12" spans="1:8" ht="35.1" customHeight="1" x14ac:dyDescent="0.25">
      <c r="A12" s="108" t="s">
        <v>3</v>
      </c>
      <c r="B12" s="109"/>
      <c r="C12" s="110"/>
      <c r="D12" s="135">
        <f>D11+H11</f>
        <v>0</v>
      </c>
      <c r="E12" s="129" t="s">
        <v>41</v>
      </c>
      <c r="F12" s="130"/>
      <c r="G12" s="131"/>
      <c r="H12" s="8">
        <v>0</v>
      </c>
    </row>
    <row r="13" spans="1:8" ht="35.1" customHeight="1" x14ac:dyDescent="0.25">
      <c r="A13" s="111"/>
      <c r="B13" s="112"/>
      <c r="C13" s="113"/>
      <c r="D13" s="136"/>
      <c r="E13" s="129" t="s">
        <v>59</v>
      </c>
      <c r="F13" s="130"/>
      <c r="G13" s="131"/>
      <c r="H13" s="14">
        <v>0</v>
      </c>
    </row>
    <row r="14" spans="1:8" ht="52.5" customHeight="1" x14ac:dyDescent="0.25">
      <c r="A14" s="152" t="s">
        <v>63</v>
      </c>
      <c r="B14" s="130"/>
      <c r="C14" s="131"/>
      <c r="D14" s="6">
        <v>0</v>
      </c>
      <c r="E14" s="129" t="s">
        <v>38</v>
      </c>
      <c r="F14" s="130"/>
      <c r="G14" s="131"/>
      <c r="H14" s="14">
        <f>+H13-D14</f>
        <v>0</v>
      </c>
    </row>
    <row r="15" spans="1:8" ht="35.1" customHeight="1" x14ac:dyDescent="0.25">
      <c r="A15" s="132" t="s">
        <v>64</v>
      </c>
      <c r="B15" s="117"/>
      <c r="C15" s="118"/>
      <c r="D15" s="10">
        <f>IFERROR((D14/H13),1)</f>
        <v>1</v>
      </c>
      <c r="E15" s="116" t="s">
        <v>65</v>
      </c>
      <c r="F15" s="117"/>
      <c r="G15" s="118"/>
      <c r="H15" s="12">
        <f>IFERROR(H14/H13,0)</f>
        <v>0</v>
      </c>
    </row>
    <row r="16" spans="1:8" ht="10.5" customHeight="1" x14ac:dyDescent="0.25">
      <c r="A16" s="157"/>
      <c r="B16" s="158"/>
      <c r="C16" s="158"/>
      <c r="D16" s="158"/>
      <c r="E16" s="158"/>
      <c r="F16" s="158"/>
      <c r="G16" s="158"/>
      <c r="H16" s="159"/>
    </row>
    <row r="17" spans="1:8" ht="35.1" customHeight="1" x14ac:dyDescent="0.25">
      <c r="A17" s="160" t="s">
        <v>21</v>
      </c>
      <c r="B17" s="161"/>
      <c r="C17" s="161"/>
      <c r="D17" s="161"/>
      <c r="E17" s="161"/>
      <c r="F17" s="161"/>
      <c r="G17" s="162"/>
      <c r="H17" s="8">
        <v>0</v>
      </c>
    </row>
    <row r="18" spans="1:8" ht="35.1" customHeight="1" x14ac:dyDescent="0.25">
      <c r="A18" s="152" t="s">
        <v>15</v>
      </c>
      <c r="B18" s="130"/>
      <c r="C18" s="131"/>
      <c r="D18" s="6">
        <v>0</v>
      </c>
      <c r="E18" s="129" t="s">
        <v>52</v>
      </c>
      <c r="F18" s="130"/>
      <c r="G18" s="131"/>
      <c r="H18" s="14">
        <v>0</v>
      </c>
    </row>
    <row r="19" spans="1:8" ht="35.1" customHeight="1" x14ac:dyDescent="0.25">
      <c r="A19" s="132" t="s">
        <v>16</v>
      </c>
      <c r="B19" s="117"/>
      <c r="C19" s="118"/>
      <c r="D19" s="10">
        <f>IFERROR(D18/H17,1)</f>
        <v>1</v>
      </c>
      <c r="E19" s="116" t="s">
        <v>17</v>
      </c>
      <c r="F19" s="117"/>
      <c r="G19" s="118"/>
      <c r="H19" s="12">
        <f>IFERROR(H18/H17,0)</f>
        <v>0</v>
      </c>
    </row>
    <row r="20" spans="1:8" ht="10.5" customHeight="1" x14ac:dyDescent="0.25">
      <c r="A20" s="157"/>
      <c r="B20" s="158"/>
      <c r="C20" s="158"/>
      <c r="D20" s="158"/>
      <c r="E20" s="158"/>
      <c r="F20" s="158"/>
      <c r="G20" s="158"/>
      <c r="H20" s="159"/>
    </row>
    <row r="21" spans="1:8" ht="35.1" customHeight="1" x14ac:dyDescent="0.25">
      <c r="A21" s="152" t="s">
        <v>13</v>
      </c>
      <c r="B21" s="130"/>
      <c r="C21" s="131"/>
      <c r="D21" s="6">
        <v>0</v>
      </c>
      <c r="E21" s="129" t="s">
        <v>14</v>
      </c>
      <c r="F21" s="130"/>
      <c r="G21" s="131"/>
      <c r="H21" s="8">
        <v>0</v>
      </c>
    </row>
    <row r="22" spans="1:8" ht="35.1" customHeight="1" x14ac:dyDescent="0.25">
      <c r="A22" s="152" t="s">
        <v>9</v>
      </c>
      <c r="B22" s="130"/>
      <c r="C22" s="131"/>
      <c r="D22" s="6">
        <v>0</v>
      </c>
      <c r="E22" s="129" t="s">
        <v>10</v>
      </c>
      <c r="F22" s="130"/>
      <c r="G22" s="131"/>
      <c r="H22" s="14">
        <v>0</v>
      </c>
    </row>
    <row r="23" spans="1:8" ht="35.1" customHeight="1" x14ac:dyDescent="0.25">
      <c r="A23" s="132" t="s">
        <v>11</v>
      </c>
      <c r="B23" s="117"/>
      <c r="C23" s="118"/>
      <c r="D23" s="10">
        <f>IFERROR(D22/H21,1)</f>
        <v>1</v>
      </c>
      <c r="E23" s="116" t="s">
        <v>12</v>
      </c>
      <c r="F23" s="117"/>
      <c r="G23" s="118"/>
      <c r="H23" s="12">
        <f>IFERROR(H22/H21,0)</f>
        <v>0</v>
      </c>
    </row>
    <row r="24" spans="1:8" ht="51" customHeight="1" x14ac:dyDescent="0.25">
      <c r="A24" s="156" t="s">
        <v>105</v>
      </c>
      <c r="B24" s="154"/>
      <c r="C24" s="154"/>
      <c r="D24" s="154"/>
      <c r="E24" s="154"/>
      <c r="F24" s="154"/>
      <c r="G24" s="154"/>
      <c r="H24" s="155"/>
    </row>
    <row r="25" spans="1:8" x14ac:dyDescent="0.25">
      <c r="A25" s="77" t="s">
        <v>98</v>
      </c>
      <c r="B25" s="78"/>
      <c r="C25" s="78"/>
      <c r="D25" s="78"/>
      <c r="E25" s="78"/>
      <c r="F25" s="78"/>
      <c r="G25" s="78"/>
      <c r="H25" s="79"/>
    </row>
    <row r="26" spans="1:8" x14ac:dyDescent="0.25">
      <c r="A26" s="77"/>
      <c r="B26" s="78"/>
      <c r="C26" s="78"/>
      <c r="D26" s="78"/>
      <c r="E26" s="78"/>
      <c r="F26" s="78"/>
      <c r="G26" s="78"/>
      <c r="H26" s="79"/>
    </row>
    <row r="27" spans="1:8" x14ac:dyDescent="0.25">
      <c r="A27" s="93"/>
      <c r="B27" s="94"/>
      <c r="C27" s="94"/>
      <c r="D27" s="94"/>
      <c r="E27" s="94"/>
      <c r="F27" s="94"/>
      <c r="G27" s="94"/>
      <c r="H27" s="95"/>
    </row>
    <row r="28" spans="1:8" ht="55.5" customHeight="1" x14ac:dyDescent="0.25">
      <c r="A28" s="156" t="s">
        <v>68</v>
      </c>
      <c r="B28" s="154"/>
      <c r="C28" s="154"/>
      <c r="D28" s="154"/>
      <c r="E28" s="154"/>
      <c r="F28" s="154"/>
      <c r="G28" s="154"/>
      <c r="H28" s="155"/>
    </row>
    <row r="29" spans="1:8" x14ac:dyDescent="0.25">
      <c r="A29" s="77" t="s">
        <v>100</v>
      </c>
      <c r="B29" s="78"/>
      <c r="C29" s="78"/>
      <c r="D29" s="78"/>
      <c r="E29" s="78"/>
      <c r="F29" s="78"/>
      <c r="G29" s="78"/>
      <c r="H29" s="79"/>
    </row>
    <row r="30" spans="1:8" x14ac:dyDescent="0.25">
      <c r="A30" s="77"/>
      <c r="B30" s="78"/>
      <c r="C30" s="78"/>
      <c r="D30" s="78"/>
      <c r="E30" s="78"/>
      <c r="F30" s="78"/>
      <c r="G30" s="78"/>
      <c r="H30" s="79"/>
    </row>
    <row r="31" spans="1:8" x14ac:dyDescent="0.25">
      <c r="A31" s="77"/>
      <c r="B31" s="78"/>
      <c r="C31" s="78"/>
      <c r="D31" s="78"/>
      <c r="E31" s="78"/>
      <c r="F31" s="78"/>
      <c r="G31" s="78"/>
      <c r="H31" s="79"/>
    </row>
    <row r="32" spans="1:8" x14ac:dyDescent="0.25">
      <c r="A32" s="77"/>
      <c r="B32" s="78"/>
      <c r="C32" s="78"/>
      <c r="D32" s="78"/>
      <c r="E32" s="78"/>
      <c r="F32" s="78"/>
      <c r="G32" s="78"/>
      <c r="H32" s="79"/>
    </row>
    <row r="33" spans="1:8" x14ac:dyDescent="0.25">
      <c r="A33" s="77"/>
      <c r="B33" s="78"/>
      <c r="C33" s="78"/>
      <c r="D33" s="78"/>
      <c r="E33" s="78"/>
      <c r="F33" s="78"/>
      <c r="G33" s="78"/>
      <c r="H33" s="79"/>
    </row>
    <row r="34" spans="1:8" x14ac:dyDescent="0.25">
      <c r="A34" s="77"/>
      <c r="B34" s="78"/>
      <c r="C34" s="78"/>
      <c r="D34" s="78"/>
      <c r="E34" s="78"/>
      <c r="F34" s="78"/>
      <c r="G34" s="78"/>
      <c r="H34" s="79"/>
    </row>
    <row r="35" spans="1:8" x14ac:dyDescent="0.25">
      <c r="A35" s="77"/>
      <c r="B35" s="78"/>
      <c r="C35" s="78"/>
      <c r="D35" s="78"/>
      <c r="E35" s="78"/>
      <c r="F35" s="78"/>
      <c r="G35" s="78"/>
      <c r="H35" s="79"/>
    </row>
    <row r="36" spans="1:8" x14ac:dyDescent="0.25">
      <c r="A36" s="77"/>
      <c r="B36" s="78"/>
      <c r="C36" s="78"/>
      <c r="D36" s="78"/>
      <c r="E36" s="78"/>
      <c r="F36" s="78"/>
      <c r="G36" s="78"/>
      <c r="H36" s="79"/>
    </row>
    <row r="37" spans="1:8" x14ac:dyDescent="0.25">
      <c r="A37" s="77"/>
      <c r="B37" s="78"/>
      <c r="C37" s="78"/>
      <c r="D37" s="78"/>
      <c r="E37" s="78"/>
      <c r="F37" s="78"/>
      <c r="G37" s="78"/>
      <c r="H37" s="79"/>
    </row>
    <row r="38" spans="1:8" x14ac:dyDescent="0.25">
      <c r="A38" s="77"/>
      <c r="B38" s="78"/>
      <c r="C38" s="78"/>
      <c r="D38" s="78"/>
      <c r="E38" s="78"/>
      <c r="F38" s="78"/>
      <c r="G38" s="78"/>
      <c r="H38" s="79"/>
    </row>
    <row r="39" spans="1:8" x14ac:dyDescent="0.25">
      <c r="A39" s="77"/>
      <c r="B39" s="78"/>
      <c r="C39" s="78"/>
      <c r="D39" s="78"/>
      <c r="E39" s="78"/>
      <c r="F39" s="78"/>
      <c r="G39" s="78"/>
      <c r="H39" s="79"/>
    </row>
    <row r="40" spans="1:8" x14ac:dyDescent="0.25">
      <c r="A40" s="77"/>
      <c r="B40" s="78"/>
      <c r="C40" s="78"/>
      <c r="D40" s="78"/>
      <c r="E40" s="78"/>
      <c r="F40" s="78"/>
      <c r="G40" s="78"/>
      <c r="H40" s="79"/>
    </row>
    <row r="41" spans="1:8" x14ac:dyDescent="0.25">
      <c r="A41" s="77"/>
      <c r="B41" s="78"/>
      <c r="C41" s="78"/>
      <c r="D41" s="78"/>
      <c r="E41" s="78"/>
      <c r="F41" s="78"/>
      <c r="G41" s="78"/>
      <c r="H41" s="79"/>
    </row>
    <row r="42" spans="1:8" x14ac:dyDescent="0.25">
      <c r="A42" s="77"/>
      <c r="B42" s="78"/>
      <c r="C42" s="78"/>
      <c r="D42" s="78"/>
      <c r="E42" s="78"/>
      <c r="F42" s="78"/>
      <c r="G42" s="78"/>
      <c r="H42" s="79"/>
    </row>
    <row r="43" spans="1:8" x14ac:dyDescent="0.25">
      <c r="A43" s="77"/>
      <c r="B43" s="78"/>
      <c r="C43" s="78"/>
      <c r="D43" s="78"/>
      <c r="E43" s="78"/>
      <c r="F43" s="78"/>
      <c r="G43" s="78"/>
      <c r="H43" s="79"/>
    </row>
    <row r="44" spans="1:8" x14ac:dyDescent="0.25">
      <c r="A44" s="77"/>
      <c r="B44" s="78"/>
      <c r="C44" s="78"/>
      <c r="D44" s="78"/>
      <c r="E44" s="78"/>
      <c r="F44" s="78"/>
      <c r="G44" s="78"/>
      <c r="H44" s="79"/>
    </row>
    <row r="45" spans="1:8" x14ac:dyDescent="0.25">
      <c r="A45" s="77"/>
      <c r="B45" s="78"/>
      <c r="C45" s="78"/>
      <c r="D45" s="78"/>
      <c r="E45" s="78"/>
      <c r="F45" s="78"/>
      <c r="G45" s="78"/>
      <c r="H45" s="79"/>
    </row>
    <row r="46" spans="1:8" x14ac:dyDescent="0.25">
      <c r="A46" s="77"/>
      <c r="B46" s="78"/>
      <c r="C46" s="78"/>
      <c r="D46" s="78"/>
      <c r="E46" s="78"/>
      <c r="F46" s="78"/>
      <c r="G46" s="78"/>
      <c r="H46" s="79"/>
    </row>
    <row r="47" spans="1:8" x14ac:dyDescent="0.25">
      <c r="A47" s="77"/>
      <c r="B47" s="78"/>
      <c r="C47" s="78"/>
      <c r="D47" s="78"/>
      <c r="E47" s="78"/>
      <c r="F47" s="78"/>
      <c r="G47" s="78"/>
      <c r="H47" s="79"/>
    </row>
    <row r="48" spans="1:8" x14ac:dyDescent="0.25">
      <c r="A48" s="77"/>
      <c r="B48" s="78"/>
      <c r="C48" s="78"/>
      <c r="D48" s="78"/>
      <c r="E48" s="78"/>
      <c r="F48" s="78"/>
      <c r="G48" s="78"/>
      <c r="H48" s="79"/>
    </row>
    <row r="49" spans="1:8" x14ac:dyDescent="0.25">
      <c r="A49" s="77"/>
      <c r="B49" s="78"/>
      <c r="C49" s="78"/>
      <c r="D49" s="78"/>
      <c r="E49" s="78"/>
      <c r="F49" s="78"/>
      <c r="G49" s="78"/>
      <c r="H49" s="79"/>
    </row>
    <row r="50" spans="1:8" x14ac:dyDescent="0.25">
      <c r="A50" s="93"/>
      <c r="B50" s="94"/>
      <c r="C50" s="94"/>
      <c r="D50" s="94"/>
      <c r="E50" s="94"/>
      <c r="F50" s="94"/>
      <c r="G50" s="94"/>
      <c r="H50" s="95"/>
    </row>
    <row r="51" spans="1:8" ht="56.25" customHeight="1" x14ac:dyDescent="0.25">
      <c r="A51" s="156" t="s">
        <v>69</v>
      </c>
      <c r="B51" s="154"/>
      <c r="C51" s="154"/>
      <c r="D51" s="154"/>
      <c r="E51" s="154"/>
      <c r="F51" s="154"/>
      <c r="G51" s="154"/>
      <c r="H51" s="155"/>
    </row>
    <row r="52" spans="1:8" x14ac:dyDescent="0.25">
      <c r="A52" s="77" t="s">
        <v>98</v>
      </c>
      <c r="B52" s="78"/>
      <c r="C52" s="78"/>
      <c r="D52" s="78"/>
      <c r="E52" s="78"/>
      <c r="F52" s="78"/>
      <c r="G52" s="78"/>
      <c r="H52" s="79"/>
    </row>
    <row r="53" spans="1:8" x14ac:dyDescent="0.25">
      <c r="A53" s="93"/>
      <c r="B53" s="94"/>
      <c r="C53" s="94"/>
      <c r="D53" s="94"/>
      <c r="E53" s="94"/>
      <c r="F53" s="94"/>
      <c r="G53" s="94"/>
      <c r="H53" s="95"/>
    </row>
    <row r="54" spans="1:8" ht="70.5" customHeight="1" x14ac:dyDescent="0.25">
      <c r="A54" s="156" t="s">
        <v>106</v>
      </c>
      <c r="B54" s="154"/>
      <c r="C54" s="154"/>
      <c r="D54" s="154"/>
      <c r="E54" s="154"/>
      <c r="F54" s="154"/>
      <c r="G54" s="154"/>
      <c r="H54" s="155"/>
    </row>
    <row r="55" spans="1:8" x14ac:dyDescent="0.25">
      <c r="A55" s="96" t="s">
        <v>120</v>
      </c>
      <c r="B55" s="97"/>
      <c r="C55" s="97"/>
      <c r="D55" s="97"/>
      <c r="E55" s="97"/>
      <c r="F55" s="97"/>
      <c r="G55" s="97"/>
      <c r="H55" s="98"/>
    </row>
    <row r="56" spans="1:8" x14ac:dyDescent="0.25">
      <c r="A56" s="96"/>
      <c r="B56" s="97"/>
      <c r="C56" s="97"/>
      <c r="D56" s="97"/>
      <c r="E56" s="97"/>
      <c r="F56" s="97"/>
      <c r="G56" s="97"/>
      <c r="H56" s="98"/>
    </row>
    <row r="57" spans="1:8" x14ac:dyDescent="0.25">
      <c r="A57" s="96"/>
      <c r="B57" s="97"/>
      <c r="C57" s="97"/>
      <c r="D57" s="97"/>
      <c r="E57" s="97"/>
      <c r="F57" s="97"/>
      <c r="G57" s="97"/>
      <c r="H57" s="98"/>
    </row>
    <row r="58" spans="1:8" x14ac:dyDescent="0.25">
      <c r="A58" s="96"/>
      <c r="B58" s="97"/>
      <c r="C58" s="97"/>
      <c r="D58" s="97"/>
      <c r="E58" s="97"/>
      <c r="F58" s="97"/>
      <c r="G58" s="97"/>
      <c r="H58" s="98"/>
    </row>
    <row r="59" spans="1:8" x14ac:dyDescent="0.25">
      <c r="A59" s="96"/>
      <c r="B59" s="97"/>
      <c r="C59" s="97"/>
      <c r="D59" s="97"/>
      <c r="E59" s="97"/>
      <c r="F59" s="97"/>
      <c r="G59" s="97"/>
      <c r="H59" s="98"/>
    </row>
    <row r="60" spans="1:8" x14ac:dyDescent="0.25">
      <c r="A60" s="96"/>
      <c r="B60" s="97"/>
      <c r="C60" s="97"/>
      <c r="D60" s="97"/>
      <c r="E60" s="97"/>
      <c r="F60" s="97"/>
      <c r="G60" s="97"/>
      <c r="H60" s="98"/>
    </row>
    <row r="61" spans="1:8" x14ac:dyDescent="0.25">
      <c r="A61" s="96"/>
      <c r="B61" s="97"/>
      <c r="C61" s="97"/>
      <c r="D61" s="97"/>
      <c r="E61" s="97"/>
      <c r="F61" s="97"/>
      <c r="G61" s="97"/>
      <c r="H61" s="98"/>
    </row>
    <row r="62" spans="1:8" x14ac:dyDescent="0.25">
      <c r="A62" s="96"/>
      <c r="B62" s="97"/>
      <c r="C62" s="97"/>
      <c r="D62" s="97"/>
      <c r="E62" s="97"/>
      <c r="F62" s="97"/>
      <c r="G62" s="97"/>
      <c r="H62" s="98"/>
    </row>
    <row r="63" spans="1:8" x14ac:dyDescent="0.25">
      <c r="A63" s="96"/>
      <c r="B63" s="97"/>
      <c r="C63" s="97"/>
      <c r="D63" s="97"/>
      <c r="E63" s="97"/>
      <c r="F63" s="97"/>
      <c r="G63" s="97"/>
      <c r="H63" s="98"/>
    </row>
    <row r="64" spans="1:8" x14ac:dyDescent="0.25">
      <c r="A64" s="96"/>
      <c r="B64" s="97"/>
      <c r="C64" s="97"/>
      <c r="D64" s="97"/>
      <c r="E64" s="97"/>
      <c r="F64" s="97"/>
      <c r="G64" s="97"/>
      <c r="H64" s="98"/>
    </row>
    <row r="65" spans="1:8" ht="1.5" customHeight="1" x14ac:dyDescent="0.25">
      <c r="A65" s="96"/>
      <c r="B65" s="97"/>
      <c r="C65" s="97"/>
      <c r="D65" s="97"/>
      <c r="E65" s="97"/>
      <c r="F65" s="97"/>
      <c r="G65" s="97"/>
      <c r="H65" s="98"/>
    </row>
    <row r="66" spans="1:8" hidden="1" x14ac:dyDescent="0.25">
      <c r="A66" s="96"/>
      <c r="B66" s="97"/>
      <c r="C66" s="97"/>
      <c r="D66" s="97"/>
      <c r="E66" s="97"/>
      <c r="F66" s="97"/>
      <c r="G66" s="97"/>
      <c r="H66" s="98"/>
    </row>
    <row r="67" spans="1:8" hidden="1" x14ac:dyDescent="0.25">
      <c r="A67" s="96"/>
      <c r="B67" s="97"/>
      <c r="C67" s="97"/>
      <c r="D67" s="97"/>
      <c r="E67" s="97"/>
      <c r="F67" s="97"/>
      <c r="G67" s="97"/>
      <c r="H67" s="98"/>
    </row>
    <row r="68" spans="1:8" hidden="1" x14ac:dyDescent="0.25">
      <c r="A68" s="96"/>
      <c r="B68" s="97"/>
      <c r="C68" s="97"/>
      <c r="D68" s="97"/>
      <c r="E68" s="97"/>
      <c r="F68" s="97"/>
      <c r="G68" s="97"/>
      <c r="H68" s="98"/>
    </row>
    <row r="69" spans="1:8" hidden="1" x14ac:dyDescent="0.25">
      <c r="A69" s="96"/>
      <c r="B69" s="97"/>
      <c r="C69" s="97"/>
      <c r="D69" s="97"/>
      <c r="E69" s="97"/>
      <c r="F69" s="97"/>
      <c r="G69" s="97"/>
      <c r="H69" s="98"/>
    </row>
    <row r="70" spans="1:8" ht="7.5" hidden="1" customHeight="1" x14ac:dyDescent="0.25">
      <c r="A70" s="96"/>
      <c r="B70" s="97"/>
      <c r="C70" s="97"/>
      <c r="D70" s="97"/>
      <c r="E70" s="97"/>
      <c r="F70" s="97"/>
      <c r="G70" s="97"/>
      <c r="H70" s="98"/>
    </row>
    <row r="71" spans="1:8" hidden="1" x14ac:dyDescent="0.25">
      <c r="A71" s="96"/>
      <c r="B71" s="97"/>
      <c r="C71" s="97"/>
      <c r="D71" s="97"/>
      <c r="E71" s="97"/>
      <c r="F71" s="97"/>
      <c r="G71" s="97"/>
      <c r="H71" s="98"/>
    </row>
    <row r="72" spans="1:8" hidden="1" x14ac:dyDescent="0.25">
      <c r="A72" s="96"/>
      <c r="B72" s="97"/>
      <c r="C72" s="97"/>
      <c r="D72" s="97"/>
      <c r="E72" s="97"/>
      <c r="F72" s="97"/>
      <c r="G72" s="97"/>
      <c r="H72" s="98"/>
    </row>
    <row r="73" spans="1:8" hidden="1" x14ac:dyDescent="0.25">
      <c r="A73" s="96"/>
      <c r="B73" s="97"/>
      <c r="C73" s="97"/>
      <c r="D73" s="97"/>
      <c r="E73" s="97"/>
      <c r="F73" s="97"/>
      <c r="G73" s="97"/>
      <c r="H73" s="98"/>
    </row>
    <row r="74" spans="1:8" hidden="1" x14ac:dyDescent="0.25">
      <c r="A74" s="96"/>
      <c r="B74" s="97"/>
      <c r="C74" s="97"/>
      <c r="D74" s="97"/>
      <c r="E74" s="97"/>
      <c r="F74" s="97"/>
      <c r="G74" s="97"/>
      <c r="H74" s="98"/>
    </row>
    <row r="75" spans="1:8" hidden="1" x14ac:dyDescent="0.25">
      <c r="A75" s="96"/>
      <c r="B75" s="97"/>
      <c r="C75" s="97"/>
      <c r="D75" s="97"/>
      <c r="E75" s="97"/>
      <c r="F75" s="97"/>
      <c r="G75" s="97"/>
      <c r="H75" s="98"/>
    </row>
    <row r="76" spans="1:8" hidden="1" x14ac:dyDescent="0.25">
      <c r="A76" s="96"/>
      <c r="B76" s="97"/>
      <c r="C76" s="97"/>
      <c r="D76" s="97"/>
      <c r="E76" s="97"/>
      <c r="F76" s="97"/>
      <c r="G76" s="97"/>
      <c r="H76" s="98"/>
    </row>
    <row r="77" spans="1:8" hidden="1" x14ac:dyDescent="0.25">
      <c r="A77" s="96"/>
      <c r="B77" s="97"/>
      <c r="C77" s="97"/>
      <c r="D77" s="97"/>
      <c r="E77" s="97"/>
      <c r="F77" s="97"/>
      <c r="G77" s="97"/>
      <c r="H77" s="98"/>
    </row>
    <row r="78" spans="1:8" hidden="1" x14ac:dyDescent="0.25">
      <c r="A78" s="96"/>
      <c r="B78" s="97"/>
      <c r="C78" s="97"/>
      <c r="D78" s="97"/>
      <c r="E78" s="97"/>
      <c r="F78" s="97"/>
      <c r="G78" s="97"/>
      <c r="H78" s="98"/>
    </row>
    <row r="79" spans="1:8" hidden="1" x14ac:dyDescent="0.25">
      <c r="A79" s="96"/>
      <c r="B79" s="97"/>
      <c r="C79" s="97"/>
      <c r="D79" s="97"/>
      <c r="E79" s="97"/>
      <c r="F79" s="97"/>
      <c r="G79" s="97"/>
      <c r="H79" s="98"/>
    </row>
    <row r="80" spans="1:8" hidden="1" x14ac:dyDescent="0.25">
      <c r="A80" s="96"/>
      <c r="B80" s="97"/>
      <c r="C80" s="97"/>
      <c r="D80" s="97"/>
      <c r="E80" s="97"/>
      <c r="F80" s="97"/>
      <c r="G80" s="97"/>
      <c r="H80" s="98"/>
    </row>
    <row r="81" spans="1:8" hidden="1" x14ac:dyDescent="0.25">
      <c r="A81" s="96"/>
      <c r="B81" s="97"/>
      <c r="C81" s="97"/>
      <c r="D81" s="97"/>
      <c r="E81" s="97"/>
      <c r="F81" s="97"/>
      <c r="G81" s="97"/>
      <c r="H81" s="98"/>
    </row>
    <row r="82" spans="1:8" hidden="1" x14ac:dyDescent="0.25">
      <c r="A82" s="96"/>
      <c r="B82" s="97"/>
      <c r="C82" s="97"/>
      <c r="D82" s="97"/>
      <c r="E82" s="97"/>
      <c r="F82" s="97"/>
      <c r="G82" s="97"/>
      <c r="H82" s="98"/>
    </row>
    <row r="83" spans="1:8" hidden="1" x14ac:dyDescent="0.25">
      <c r="A83" s="96"/>
      <c r="B83" s="97"/>
      <c r="C83" s="97"/>
      <c r="D83" s="97"/>
      <c r="E83" s="97"/>
      <c r="F83" s="97"/>
      <c r="G83" s="97"/>
      <c r="H83" s="98"/>
    </row>
    <row r="84" spans="1:8" hidden="1" x14ac:dyDescent="0.25">
      <c r="A84" s="96"/>
      <c r="B84" s="97"/>
      <c r="C84" s="97"/>
      <c r="D84" s="97"/>
      <c r="E84" s="97"/>
      <c r="F84" s="97"/>
      <c r="G84" s="97"/>
      <c r="H84" s="98"/>
    </row>
    <row r="85" spans="1:8" hidden="1" x14ac:dyDescent="0.25">
      <c r="A85" s="96"/>
      <c r="B85" s="97"/>
      <c r="C85" s="97"/>
      <c r="D85" s="97"/>
      <c r="E85" s="97"/>
      <c r="F85" s="97"/>
      <c r="G85" s="97"/>
      <c r="H85" s="98"/>
    </row>
    <row r="86" spans="1:8" hidden="1" x14ac:dyDescent="0.25">
      <c r="A86" s="96"/>
      <c r="B86" s="97"/>
      <c r="C86" s="97"/>
      <c r="D86" s="97"/>
      <c r="E86" s="97"/>
      <c r="F86" s="97"/>
      <c r="G86" s="97"/>
      <c r="H86" s="98"/>
    </row>
    <row r="87" spans="1:8" hidden="1" x14ac:dyDescent="0.25">
      <c r="A87" s="96"/>
      <c r="B87" s="97"/>
      <c r="C87" s="97"/>
      <c r="D87" s="97"/>
      <c r="E87" s="97"/>
      <c r="F87" s="97"/>
      <c r="G87" s="97"/>
      <c r="H87" s="98"/>
    </row>
    <row r="88" spans="1:8" hidden="1" x14ac:dyDescent="0.25">
      <c r="A88" s="96"/>
      <c r="B88" s="97"/>
      <c r="C88" s="97"/>
      <c r="D88" s="97"/>
      <c r="E88" s="97"/>
      <c r="F88" s="97"/>
      <c r="G88" s="97"/>
      <c r="H88" s="98"/>
    </row>
    <row r="89" spans="1:8" hidden="1" x14ac:dyDescent="0.25">
      <c r="A89" s="96"/>
      <c r="B89" s="97"/>
      <c r="C89" s="97"/>
      <c r="D89" s="97"/>
      <c r="E89" s="97"/>
      <c r="F89" s="97"/>
      <c r="G89" s="97"/>
      <c r="H89" s="98"/>
    </row>
    <row r="90" spans="1:8" hidden="1" x14ac:dyDescent="0.25">
      <c r="A90" s="96"/>
      <c r="B90" s="97"/>
      <c r="C90" s="97"/>
      <c r="D90" s="97"/>
      <c r="E90" s="97"/>
      <c r="F90" s="97"/>
      <c r="G90" s="97"/>
      <c r="H90" s="98"/>
    </row>
    <row r="91" spans="1:8" hidden="1" x14ac:dyDescent="0.25">
      <c r="A91" s="96"/>
      <c r="B91" s="97"/>
      <c r="C91" s="97"/>
      <c r="D91" s="97"/>
      <c r="E91" s="97"/>
      <c r="F91" s="97"/>
      <c r="G91" s="97"/>
      <c r="H91" s="98"/>
    </row>
    <row r="92" spans="1:8" hidden="1" x14ac:dyDescent="0.25">
      <c r="A92" s="96"/>
      <c r="B92" s="97"/>
      <c r="C92" s="97"/>
      <c r="D92" s="97"/>
      <c r="E92" s="97"/>
      <c r="F92" s="97"/>
      <c r="G92" s="97"/>
      <c r="H92" s="98"/>
    </row>
    <row r="93" spans="1:8" hidden="1" x14ac:dyDescent="0.25">
      <c r="A93" s="96"/>
      <c r="B93" s="97"/>
      <c r="C93" s="97"/>
      <c r="D93" s="97"/>
      <c r="E93" s="97"/>
      <c r="F93" s="97"/>
      <c r="G93" s="97"/>
      <c r="H93" s="98"/>
    </row>
    <row r="94" spans="1:8" hidden="1" x14ac:dyDescent="0.25">
      <c r="A94" s="96"/>
      <c r="B94" s="97"/>
      <c r="C94" s="97"/>
      <c r="D94" s="97"/>
      <c r="E94" s="97"/>
      <c r="F94" s="97"/>
      <c r="G94" s="97"/>
      <c r="H94" s="98"/>
    </row>
    <row r="95" spans="1:8" hidden="1" x14ac:dyDescent="0.25">
      <c r="A95" s="96"/>
      <c r="B95" s="97"/>
      <c r="C95" s="97"/>
      <c r="D95" s="97"/>
      <c r="E95" s="97"/>
      <c r="F95" s="97"/>
      <c r="G95" s="97"/>
      <c r="H95" s="98"/>
    </row>
    <row r="96" spans="1:8" hidden="1" x14ac:dyDescent="0.25">
      <c r="A96" s="96"/>
      <c r="B96" s="97"/>
      <c r="C96" s="97"/>
      <c r="D96" s="97"/>
      <c r="E96" s="97"/>
      <c r="F96" s="97"/>
      <c r="G96" s="97"/>
      <c r="H96" s="98"/>
    </row>
    <row r="97" spans="1:8" hidden="1" x14ac:dyDescent="0.25">
      <c r="A97" s="96"/>
      <c r="B97" s="97"/>
      <c r="C97" s="97"/>
      <c r="D97" s="97"/>
      <c r="E97" s="97"/>
      <c r="F97" s="97"/>
      <c r="G97" s="97"/>
      <c r="H97" s="98"/>
    </row>
    <row r="98" spans="1:8" ht="0.75" hidden="1" customHeight="1" x14ac:dyDescent="0.25">
      <c r="A98" s="99"/>
      <c r="B98" s="100"/>
      <c r="C98" s="100"/>
      <c r="D98" s="100"/>
      <c r="E98" s="100"/>
      <c r="F98" s="100"/>
      <c r="G98" s="100"/>
      <c r="H98" s="101"/>
    </row>
    <row r="99" spans="1:8" ht="77.25" customHeight="1" x14ac:dyDescent="0.25">
      <c r="A99" s="156" t="s">
        <v>71</v>
      </c>
      <c r="B99" s="154"/>
      <c r="C99" s="154"/>
      <c r="D99" s="154"/>
      <c r="E99" s="154"/>
      <c r="F99" s="154"/>
      <c r="G99" s="154"/>
      <c r="H99" s="155"/>
    </row>
    <row r="100" spans="1:8" x14ac:dyDescent="0.25">
      <c r="A100" s="77" t="s">
        <v>118</v>
      </c>
      <c r="B100" s="78"/>
      <c r="C100" s="78"/>
      <c r="D100" s="78"/>
      <c r="E100" s="78"/>
      <c r="F100" s="78"/>
      <c r="G100" s="78"/>
      <c r="H100" s="79"/>
    </row>
    <row r="101" spans="1:8" x14ac:dyDescent="0.25">
      <c r="A101" s="77"/>
      <c r="B101" s="78"/>
      <c r="C101" s="78"/>
      <c r="D101" s="78"/>
      <c r="E101" s="78"/>
      <c r="F101" s="78"/>
      <c r="G101" s="78"/>
      <c r="H101" s="79"/>
    </row>
    <row r="102" spans="1:8" x14ac:dyDescent="0.25">
      <c r="A102" s="77"/>
      <c r="B102" s="78"/>
      <c r="C102" s="78"/>
      <c r="D102" s="78"/>
      <c r="E102" s="78"/>
      <c r="F102" s="78"/>
      <c r="G102" s="78"/>
      <c r="H102" s="79"/>
    </row>
    <row r="103" spans="1:8" x14ac:dyDescent="0.25">
      <c r="A103" s="77"/>
      <c r="B103" s="78"/>
      <c r="C103" s="78"/>
      <c r="D103" s="78"/>
      <c r="E103" s="78"/>
      <c r="F103" s="78"/>
      <c r="G103" s="78"/>
      <c r="H103" s="79"/>
    </row>
    <row r="104" spans="1:8" ht="8.25" customHeight="1" x14ac:dyDescent="0.25">
      <c r="A104" s="77"/>
      <c r="B104" s="78"/>
      <c r="C104" s="78"/>
      <c r="D104" s="78"/>
      <c r="E104" s="78"/>
      <c r="F104" s="78"/>
      <c r="G104" s="78"/>
      <c r="H104" s="79"/>
    </row>
    <row r="105" spans="1:8" hidden="1" x14ac:dyDescent="0.25">
      <c r="A105" s="77"/>
      <c r="B105" s="78"/>
      <c r="C105" s="78"/>
      <c r="D105" s="78"/>
      <c r="E105" s="78"/>
      <c r="F105" s="78"/>
      <c r="G105" s="78"/>
      <c r="H105" s="79"/>
    </row>
    <row r="106" spans="1:8" hidden="1" x14ac:dyDescent="0.25">
      <c r="A106" s="77"/>
      <c r="B106" s="78"/>
      <c r="C106" s="78"/>
      <c r="D106" s="78"/>
      <c r="E106" s="78"/>
      <c r="F106" s="78"/>
      <c r="G106" s="78"/>
      <c r="H106" s="79"/>
    </row>
    <row r="107" spans="1:8" hidden="1" x14ac:dyDescent="0.25">
      <c r="A107" s="77"/>
      <c r="B107" s="78"/>
      <c r="C107" s="78"/>
      <c r="D107" s="78"/>
      <c r="E107" s="78"/>
      <c r="F107" s="78"/>
      <c r="G107" s="78"/>
      <c r="H107" s="79"/>
    </row>
    <row r="108" spans="1:8" hidden="1" x14ac:dyDescent="0.25">
      <c r="A108" s="77"/>
      <c r="B108" s="78"/>
      <c r="C108" s="78"/>
      <c r="D108" s="78"/>
      <c r="E108" s="78"/>
      <c r="F108" s="78"/>
      <c r="G108" s="78"/>
      <c r="H108" s="79"/>
    </row>
    <row r="109" spans="1:8" hidden="1" x14ac:dyDescent="0.25">
      <c r="A109" s="77"/>
      <c r="B109" s="78"/>
      <c r="C109" s="78"/>
      <c r="D109" s="78"/>
      <c r="E109" s="78"/>
      <c r="F109" s="78"/>
      <c r="G109" s="78"/>
      <c r="H109" s="79"/>
    </row>
    <row r="110" spans="1:8" hidden="1" x14ac:dyDescent="0.25">
      <c r="A110" s="77"/>
      <c r="B110" s="78"/>
      <c r="C110" s="78"/>
      <c r="D110" s="78"/>
      <c r="E110" s="78"/>
      <c r="F110" s="78"/>
      <c r="G110" s="78"/>
      <c r="H110" s="79"/>
    </row>
    <row r="111" spans="1:8" hidden="1" x14ac:dyDescent="0.25">
      <c r="A111" s="77"/>
      <c r="B111" s="78"/>
      <c r="C111" s="78"/>
      <c r="D111" s="78"/>
      <c r="E111" s="78"/>
      <c r="F111" s="78"/>
      <c r="G111" s="78"/>
      <c r="H111" s="79"/>
    </row>
    <row r="112" spans="1:8" hidden="1" x14ac:dyDescent="0.25">
      <c r="A112" s="93"/>
      <c r="B112" s="94"/>
      <c r="C112" s="94"/>
      <c r="D112" s="94"/>
      <c r="E112" s="94"/>
      <c r="F112" s="94"/>
      <c r="G112" s="94"/>
      <c r="H112" s="95"/>
    </row>
    <row r="113" spans="1:8" hidden="1" x14ac:dyDescent="0.25">
      <c r="A113" s="93"/>
      <c r="B113" s="94"/>
      <c r="C113" s="94"/>
      <c r="D113" s="94"/>
      <c r="E113" s="94"/>
      <c r="F113" s="94"/>
      <c r="G113" s="94"/>
      <c r="H113" s="95"/>
    </row>
    <row r="114" spans="1:8" ht="52.5" customHeight="1" x14ac:dyDescent="0.25">
      <c r="A114" s="156" t="s">
        <v>70</v>
      </c>
      <c r="B114" s="154"/>
      <c r="C114" s="154"/>
      <c r="D114" s="154"/>
      <c r="E114" s="154"/>
      <c r="F114" s="154"/>
      <c r="G114" s="154"/>
      <c r="H114" s="155"/>
    </row>
    <row r="115" spans="1:8" x14ac:dyDescent="0.25">
      <c r="A115" s="77" t="s">
        <v>119</v>
      </c>
      <c r="B115" s="78"/>
      <c r="C115" s="78"/>
      <c r="D115" s="78"/>
      <c r="E115" s="78"/>
      <c r="F115" s="78"/>
      <c r="G115" s="78"/>
      <c r="H115" s="79"/>
    </row>
    <row r="116" spans="1:8" x14ac:dyDescent="0.25">
      <c r="A116" s="77"/>
      <c r="B116" s="78"/>
      <c r="C116" s="78"/>
      <c r="D116" s="78"/>
      <c r="E116" s="78"/>
      <c r="F116" s="78"/>
      <c r="G116" s="78"/>
      <c r="H116" s="79"/>
    </row>
    <row r="117" spans="1:8" x14ac:dyDescent="0.25">
      <c r="A117" s="77"/>
      <c r="B117" s="78"/>
      <c r="C117" s="78"/>
      <c r="D117" s="78"/>
      <c r="E117" s="78"/>
      <c r="F117" s="78"/>
      <c r="G117" s="78"/>
      <c r="H117" s="79"/>
    </row>
    <row r="118" spans="1:8" x14ac:dyDescent="0.25">
      <c r="A118" s="93"/>
      <c r="B118" s="94"/>
      <c r="C118" s="94"/>
      <c r="D118" s="94"/>
      <c r="E118" s="94"/>
      <c r="F118" s="94"/>
      <c r="G118" s="94"/>
      <c r="H118" s="95"/>
    </row>
    <row r="119" spans="1:8" ht="24.95" customHeight="1" x14ac:dyDescent="0.25">
      <c r="A119" s="153" t="s">
        <v>55</v>
      </c>
      <c r="B119" s="154"/>
      <c r="C119" s="154"/>
      <c r="D119" s="154"/>
      <c r="E119" s="154"/>
      <c r="F119" s="154"/>
      <c r="G119" s="154"/>
      <c r="H119" s="155"/>
    </row>
    <row r="120" spans="1:8" x14ac:dyDescent="0.25">
      <c r="A120" s="77" t="s">
        <v>85</v>
      </c>
      <c r="B120" s="78"/>
      <c r="C120" s="78"/>
      <c r="D120" s="78"/>
      <c r="E120" s="78"/>
      <c r="F120" s="78"/>
      <c r="G120" s="78"/>
      <c r="H120" s="79"/>
    </row>
    <row r="121" spans="1:8" x14ac:dyDescent="0.25">
      <c r="A121" s="93"/>
      <c r="B121" s="94"/>
      <c r="C121" s="94"/>
      <c r="D121" s="94"/>
      <c r="E121" s="94"/>
      <c r="F121" s="94"/>
      <c r="G121" s="94"/>
      <c r="H121" s="95"/>
    </row>
    <row r="122" spans="1:8" ht="24.95" customHeight="1" x14ac:dyDescent="0.25">
      <c r="A122" s="153" t="s">
        <v>56</v>
      </c>
      <c r="B122" s="154"/>
      <c r="C122" s="154"/>
      <c r="D122" s="154"/>
      <c r="E122" s="154"/>
      <c r="F122" s="154"/>
      <c r="G122" s="154"/>
      <c r="H122" s="155"/>
    </row>
    <row r="123" spans="1:8" ht="14.25" customHeight="1" x14ac:dyDescent="0.25">
      <c r="A123" s="77" t="s">
        <v>121</v>
      </c>
      <c r="B123" s="78"/>
      <c r="C123" s="78"/>
      <c r="D123" s="78"/>
      <c r="E123" s="78"/>
      <c r="F123" s="78"/>
      <c r="G123" s="78"/>
      <c r="H123" s="79"/>
    </row>
    <row r="124" spans="1:8" ht="14.25" customHeight="1" x14ac:dyDescent="0.25">
      <c r="A124" s="80"/>
      <c r="B124" s="81"/>
      <c r="C124" s="81"/>
      <c r="D124" s="81"/>
      <c r="E124" s="81"/>
      <c r="F124" s="81"/>
      <c r="G124" s="81"/>
      <c r="H124" s="82"/>
    </row>
    <row r="125" spans="1:8" ht="3" customHeight="1" x14ac:dyDescent="0.25">
      <c r="A125" s="80"/>
      <c r="B125" s="81"/>
      <c r="C125" s="81"/>
      <c r="D125" s="81"/>
      <c r="E125" s="81"/>
      <c r="F125" s="81"/>
      <c r="G125" s="81"/>
      <c r="H125" s="82"/>
    </row>
    <row r="126" spans="1:8" ht="30.75" hidden="1" customHeight="1" x14ac:dyDescent="0.25">
      <c r="A126" s="80"/>
      <c r="B126" s="81"/>
      <c r="C126" s="81"/>
      <c r="D126" s="81"/>
      <c r="E126" s="81"/>
      <c r="F126" s="81"/>
      <c r="G126" s="81"/>
      <c r="H126" s="82"/>
    </row>
    <row r="127" spans="1:8" ht="0.75" hidden="1" customHeight="1" x14ac:dyDescent="0.25">
      <c r="A127" s="80"/>
      <c r="B127" s="81"/>
      <c r="C127" s="81"/>
      <c r="D127" s="81"/>
      <c r="E127" s="81"/>
      <c r="F127" s="81"/>
      <c r="G127" s="81"/>
      <c r="H127" s="82"/>
    </row>
    <row r="128" spans="1:8" ht="14.25" hidden="1" customHeight="1" x14ac:dyDescent="0.25">
      <c r="A128" s="80"/>
      <c r="B128" s="81"/>
      <c r="C128" s="81"/>
      <c r="D128" s="81"/>
      <c r="E128" s="81"/>
      <c r="F128" s="81"/>
      <c r="G128" s="81"/>
      <c r="H128" s="82"/>
    </row>
    <row r="129" spans="1:8" ht="14.25" hidden="1" customHeight="1" x14ac:dyDescent="0.25">
      <c r="A129" s="80"/>
      <c r="B129" s="81"/>
      <c r="C129" s="81"/>
      <c r="D129" s="81"/>
      <c r="E129" s="81"/>
      <c r="F129" s="81"/>
      <c r="G129" s="81"/>
      <c r="H129" s="82"/>
    </row>
    <row r="130" spans="1:8" ht="14.25" hidden="1" customHeight="1" x14ac:dyDescent="0.25">
      <c r="A130" s="80"/>
      <c r="B130" s="81"/>
      <c r="C130" s="81"/>
      <c r="D130" s="81"/>
      <c r="E130" s="81"/>
      <c r="F130" s="81"/>
      <c r="G130" s="81"/>
      <c r="H130" s="82"/>
    </row>
    <row r="131" spans="1:8" ht="14.25" customHeight="1" x14ac:dyDescent="0.25">
      <c r="A131" s="80"/>
      <c r="B131" s="81"/>
      <c r="C131" s="81"/>
      <c r="D131" s="81"/>
      <c r="E131" s="81"/>
      <c r="F131" s="81"/>
      <c r="G131" s="81"/>
      <c r="H131" s="82"/>
    </row>
    <row r="132" spans="1:8" ht="14.25" customHeight="1" thickBot="1" x14ac:dyDescent="0.3">
      <c r="A132" s="83"/>
      <c r="B132" s="84"/>
      <c r="C132" s="84"/>
      <c r="D132" s="84"/>
      <c r="E132" s="84"/>
      <c r="F132" s="84"/>
      <c r="G132" s="84"/>
      <c r="H132" s="85"/>
    </row>
    <row r="133" spans="1:8" ht="15.75" thickTop="1" x14ac:dyDescent="0.25"/>
  </sheetData>
  <mergeCells count="47">
    <mergeCell ref="B6:H6"/>
    <mergeCell ref="A1:H1"/>
    <mergeCell ref="A3:B3"/>
    <mergeCell ref="D3:E3"/>
    <mergeCell ref="F3:H3"/>
    <mergeCell ref="B5:H5"/>
    <mergeCell ref="A9:H9"/>
    <mergeCell ref="A10:G10"/>
    <mergeCell ref="A11:C11"/>
    <mergeCell ref="E11:G11"/>
    <mergeCell ref="A12:C13"/>
    <mergeCell ref="D12:D13"/>
    <mergeCell ref="E12:G12"/>
    <mergeCell ref="E13:G13"/>
    <mergeCell ref="A21:C21"/>
    <mergeCell ref="E21:G21"/>
    <mergeCell ref="A14:C14"/>
    <mergeCell ref="E14:G14"/>
    <mergeCell ref="A15:C15"/>
    <mergeCell ref="E15:G15"/>
    <mergeCell ref="A16:H16"/>
    <mergeCell ref="A17:G17"/>
    <mergeCell ref="A18:C18"/>
    <mergeCell ref="E18:G18"/>
    <mergeCell ref="A19:C19"/>
    <mergeCell ref="E19:G19"/>
    <mergeCell ref="A20:H20"/>
    <mergeCell ref="A55:H98"/>
    <mergeCell ref="A22:C22"/>
    <mergeCell ref="E22:G22"/>
    <mergeCell ref="A23:C23"/>
    <mergeCell ref="E23:G23"/>
    <mergeCell ref="A24:H24"/>
    <mergeCell ref="A25:H27"/>
    <mergeCell ref="A28:H28"/>
    <mergeCell ref="A29:H50"/>
    <mergeCell ref="A51:H51"/>
    <mergeCell ref="A52:H53"/>
    <mergeCell ref="A54:H54"/>
    <mergeCell ref="A122:H122"/>
    <mergeCell ref="A123:H132"/>
    <mergeCell ref="A99:H99"/>
    <mergeCell ref="A100:H113"/>
    <mergeCell ref="A114:H114"/>
    <mergeCell ref="A115:H118"/>
    <mergeCell ref="A119:H119"/>
    <mergeCell ref="A120:H121"/>
  </mergeCells>
  <conditionalFormatting sqref="D15 D19 D23">
    <cfRule type="cellIs" dxfId="17" priority="7" operator="between">
      <formula>0.71</formula>
      <formula>1</formula>
    </cfRule>
    <cfRule type="cellIs" dxfId="16" priority="8" operator="between">
      <formula>0.31</formula>
      <formula>0.7</formula>
    </cfRule>
    <cfRule type="cellIs" dxfId="15" priority="9" operator="between">
      <formula>0</formula>
      <formula>0.3</formula>
    </cfRule>
  </conditionalFormatting>
  <conditionalFormatting sqref="H15 H19 H23">
    <cfRule type="cellIs" dxfId="14" priority="6" operator="between">
      <formula>0</formula>
      <formula>0.3</formula>
    </cfRule>
  </conditionalFormatting>
  <conditionalFormatting sqref="H15 H19 H23">
    <cfRule type="cellIs" dxfId="13" priority="5" operator="between">
      <formula>0.31</formula>
      <formula>0.7</formula>
    </cfRule>
  </conditionalFormatting>
  <conditionalFormatting sqref="H15 H19 H23">
    <cfRule type="cellIs" dxfId="12" priority="4" operator="between">
      <formula>0.71</formula>
      <formula>1</formula>
    </cfRule>
  </conditionalFormatting>
  <printOptions horizontalCentered="1"/>
  <pageMargins left="0.39370078740157483" right="0.39370078740157483" top="1.3779527559055118" bottom="1.3779527559055118" header="0.31496062992125984" footer="0.31496062992125984"/>
  <pageSetup scale="55" fitToWidth="0" fitToHeight="0" orientation="portrait" r:id="rId1"/>
  <headerFooter>
    <oddHeader>&amp;C&amp;G</oddHeader>
    <oddFooter>&amp;R&amp;G</oddFooter>
  </headerFooter>
  <rowBreaks count="2" manualBreakCount="2">
    <brk id="44" max="7" man="1"/>
    <brk id="98" max="7" man="1"/>
  </rowBreaks>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showGridLines="0" topLeftCell="A26" zoomScaleNormal="100" workbookViewId="0">
      <selection activeCell="L36" sqref="L36"/>
    </sheetView>
  </sheetViews>
  <sheetFormatPr baseColWidth="10" defaultRowHeight="15" x14ac:dyDescent="0.25"/>
  <cols>
    <col min="1" max="3" width="21.7109375" style="25" customWidth="1"/>
    <col min="4" max="4" width="22.85546875" style="25" customWidth="1"/>
    <col min="5" max="7" width="21.7109375" style="25" customWidth="1"/>
    <col min="8" max="8" width="21.5703125" style="25" customWidth="1"/>
    <col min="9" max="9" width="3.7109375" style="25" customWidth="1"/>
    <col min="10" max="16384" width="11.42578125" style="25"/>
  </cols>
  <sheetData>
    <row r="1" spans="1:8" ht="36.75" customHeight="1" x14ac:dyDescent="0.25">
      <c r="A1" s="187" t="s">
        <v>53</v>
      </c>
      <c r="B1" s="187"/>
      <c r="C1" s="187"/>
      <c r="D1" s="187"/>
      <c r="E1" s="187"/>
      <c r="F1" s="187"/>
      <c r="G1" s="187"/>
      <c r="H1" s="187"/>
    </row>
    <row r="3" spans="1:8" ht="33" customHeight="1" x14ac:dyDescent="0.25">
      <c r="A3" s="72" t="s">
        <v>0</v>
      </c>
      <c r="B3" s="73"/>
      <c r="C3" s="33" t="str">
        <f>+Resultados!C3</f>
        <v>A 2 Trimestre 2019</v>
      </c>
      <c r="D3" s="74" t="s">
        <v>1</v>
      </c>
      <c r="E3" s="74"/>
      <c r="F3" s="75">
        <f ca="1">+Resultados!F3</f>
        <v>43686</v>
      </c>
      <c r="G3" s="75"/>
      <c r="H3" s="75"/>
    </row>
    <row r="4" spans="1:8" ht="5.0999999999999996" customHeight="1" x14ac:dyDescent="0.25">
      <c r="A4" s="2"/>
      <c r="B4" s="1"/>
      <c r="C4" s="1"/>
      <c r="D4" s="3"/>
      <c r="E4" s="3"/>
      <c r="F4" s="4"/>
      <c r="G4" s="4"/>
      <c r="H4" s="1"/>
    </row>
    <row r="5" spans="1:8" ht="26.1" customHeight="1" x14ac:dyDescent="0.25">
      <c r="A5" s="5" t="s">
        <v>2</v>
      </c>
      <c r="B5" s="89" t="str">
        <f>+Resultados!B5</f>
        <v>SUBDIRECCIÓN DE CONTRATACIÓN Y ÁREA DE COSTOS Y ESTUDIOS ECONÓMICOS</v>
      </c>
      <c r="C5" s="89"/>
      <c r="D5" s="89"/>
      <c r="E5" s="89"/>
      <c r="F5" s="89"/>
      <c r="G5" s="89"/>
      <c r="H5" s="89"/>
    </row>
    <row r="6" spans="1:8" ht="26.1" customHeight="1" x14ac:dyDescent="0.25">
      <c r="A6" s="5" t="s">
        <v>54</v>
      </c>
      <c r="B6" s="116" t="str">
        <f>+Resultados!B6</f>
        <v>ADQUISICIÓN DE BIENES Y SERVICIOS</v>
      </c>
      <c r="C6" s="117"/>
      <c r="D6" s="117"/>
      <c r="E6" s="117"/>
      <c r="F6" s="117"/>
      <c r="G6" s="117"/>
      <c r="H6" s="118"/>
    </row>
    <row r="7" spans="1:8" ht="15" customHeight="1" thickBot="1" x14ac:dyDescent="0.3"/>
    <row r="8" spans="1:8" ht="30" customHeight="1" thickTop="1" x14ac:dyDescent="0.25">
      <c r="A8" s="183" t="s">
        <v>103</v>
      </c>
      <c r="B8" s="184"/>
      <c r="C8" s="184"/>
      <c r="D8" s="184"/>
      <c r="E8" s="184"/>
      <c r="F8" s="184"/>
      <c r="G8" s="184"/>
      <c r="H8" s="185"/>
    </row>
    <row r="9" spans="1:8" ht="45" customHeight="1" x14ac:dyDescent="0.25">
      <c r="A9" s="186" t="s">
        <v>43</v>
      </c>
      <c r="B9" s="179"/>
      <c r="C9" s="180"/>
      <c r="D9" s="26">
        <v>6</v>
      </c>
      <c r="E9" s="181" t="s">
        <v>44</v>
      </c>
      <c r="F9" s="179"/>
      <c r="G9" s="180"/>
      <c r="H9" s="27">
        <v>5</v>
      </c>
    </row>
    <row r="10" spans="1:8" ht="35.1" customHeight="1" x14ac:dyDescent="0.25">
      <c r="A10" s="186" t="s">
        <v>9</v>
      </c>
      <c r="B10" s="179"/>
      <c r="C10" s="180"/>
      <c r="D10" s="26">
        <v>4</v>
      </c>
      <c r="E10" s="181" t="s">
        <v>10</v>
      </c>
      <c r="F10" s="179"/>
      <c r="G10" s="180"/>
      <c r="H10" s="28">
        <v>1</v>
      </c>
    </row>
    <row r="11" spans="1:8" ht="35.1" customHeight="1" x14ac:dyDescent="0.25">
      <c r="A11" s="152" t="s">
        <v>45</v>
      </c>
      <c r="B11" s="179"/>
      <c r="C11" s="180"/>
      <c r="D11" s="29">
        <f>D10/H9</f>
        <v>0.8</v>
      </c>
      <c r="E11" s="181" t="s">
        <v>46</v>
      </c>
      <c r="F11" s="179"/>
      <c r="G11" s="180"/>
      <c r="H11" s="30">
        <f>+H10/H9</f>
        <v>0.2</v>
      </c>
    </row>
    <row r="12" spans="1:8" ht="54.75" customHeight="1" x14ac:dyDescent="0.25">
      <c r="A12" s="182" t="s">
        <v>81</v>
      </c>
      <c r="B12" s="172"/>
      <c r="C12" s="172"/>
      <c r="D12" s="172"/>
      <c r="E12" s="172"/>
      <c r="F12" s="172"/>
      <c r="G12" s="172"/>
      <c r="H12" s="173"/>
    </row>
    <row r="13" spans="1:8" ht="6.75" customHeight="1" x14ac:dyDescent="0.25">
      <c r="A13" s="77" t="s">
        <v>125</v>
      </c>
      <c r="B13" s="166"/>
      <c r="C13" s="166"/>
      <c r="D13" s="166"/>
      <c r="E13" s="166"/>
      <c r="F13" s="166"/>
      <c r="G13" s="166"/>
      <c r="H13" s="167"/>
    </row>
    <row r="14" spans="1:8" ht="0.75" customHeight="1" x14ac:dyDescent="0.25">
      <c r="A14" s="77"/>
      <c r="B14" s="166"/>
      <c r="C14" s="166"/>
      <c r="D14" s="166"/>
      <c r="E14" s="166"/>
      <c r="F14" s="166"/>
      <c r="G14" s="166"/>
      <c r="H14" s="167"/>
    </row>
    <row r="15" spans="1:8" hidden="1" x14ac:dyDescent="0.25">
      <c r="A15" s="77"/>
      <c r="B15" s="166"/>
      <c r="C15" s="166"/>
      <c r="D15" s="166"/>
      <c r="E15" s="166"/>
      <c r="F15" s="166"/>
      <c r="G15" s="166"/>
      <c r="H15" s="167"/>
    </row>
    <row r="16" spans="1:8" ht="2.25" customHeight="1" x14ac:dyDescent="0.25">
      <c r="A16" s="77"/>
      <c r="B16" s="166"/>
      <c r="C16" s="166"/>
      <c r="D16" s="166"/>
      <c r="E16" s="166"/>
      <c r="F16" s="166"/>
      <c r="G16" s="166"/>
      <c r="H16" s="167"/>
    </row>
    <row r="17" spans="1:8" ht="1.5" customHeight="1" x14ac:dyDescent="0.25">
      <c r="A17" s="77"/>
      <c r="B17" s="166"/>
      <c r="C17" s="166"/>
      <c r="D17" s="166"/>
      <c r="E17" s="166"/>
      <c r="F17" s="166"/>
      <c r="G17" s="166"/>
      <c r="H17" s="167"/>
    </row>
    <row r="18" spans="1:8" hidden="1" x14ac:dyDescent="0.25">
      <c r="A18" s="77"/>
      <c r="B18" s="166"/>
      <c r="C18" s="166"/>
      <c r="D18" s="166"/>
      <c r="E18" s="166"/>
      <c r="F18" s="166"/>
      <c r="G18" s="166"/>
      <c r="H18" s="167"/>
    </row>
    <row r="19" spans="1:8" hidden="1" x14ac:dyDescent="0.25">
      <c r="A19" s="77"/>
      <c r="B19" s="166"/>
      <c r="C19" s="166"/>
      <c r="D19" s="166"/>
      <c r="E19" s="166"/>
      <c r="F19" s="166"/>
      <c r="G19" s="166"/>
      <c r="H19" s="167"/>
    </row>
    <row r="20" spans="1:8" x14ac:dyDescent="0.25">
      <c r="A20" s="77"/>
      <c r="B20" s="166"/>
      <c r="C20" s="166"/>
      <c r="D20" s="166"/>
      <c r="E20" s="166"/>
      <c r="F20" s="166"/>
      <c r="G20" s="166"/>
      <c r="H20" s="167"/>
    </row>
    <row r="21" spans="1:8" x14ac:dyDescent="0.25">
      <c r="A21" s="77"/>
      <c r="B21" s="166"/>
      <c r="C21" s="166"/>
      <c r="D21" s="166"/>
      <c r="E21" s="166"/>
      <c r="F21" s="166"/>
      <c r="G21" s="166"/>
      <c r="H21" s="167"/>
    </row>
    <row r="22" spans="1:8" x14ac:dyDescent="0.25">
      <c r="A22" s="77"/>
      <c r="B22" s="166"/>
      <c r="C22" s="166"/>
      <c r="D22" s="166"/>
      <c r="E22" s="166"/>
      <c r="F22" s="166"/>
      <c r="G22" s="166"/>
      <c r="H22" s="167"/>
    </row>
    <row r="23" spans="1:8" x14ac:dyDescent="0.25">
      <c r="A23" s="77"/>
      <c r="B23" s="166"/>
      <c r="C23" s="166"/>
      <c r="D23" s="166"/>
      <c r="E23" s="166"/>
      <c r="F23" s="166"/>
      <c r="G23" s="166"/>
      <c r="H23" s="167"/>
    </row>
    <row r="24" spans="1:8" x14ac:dyDescent="0.25">
      <c r="A24" s="77"/>
      <c r="B24" s="166"/>
      <c r="C24" s="166"/>
      <c r="D24" s="166"/>
      <c r="E24" s="166"/>
      <c r="F24" s="166"/>
      <c r="G24" s="166"/>
      <c r="H24" s="167"/>
    </row>
    <row r="25" spans="1:8" x14ac:dyDescent="0.25">
      <c r="A25" s="77"/>
      <c r="B25" s="166"/>
      <c r="C25" s="166"/>
      <c r="D25" s="166"/>
      <c r="E25" s="166"/>
      <c r="F25" s="166"/>
      <c r="G25" s="166"/>
      <c r="H25" s="167"/>
    </row>
    <row r="26" spans="1:8" ht="34.5" customHeight="1" x14ac:dyDescent="0.25">
      <c r="A26" s="168"/>
      <c r="B26" s="169"/>
      <c r="C26" s="169"/>
      <c r="D26" s="169"/>
      <c r="E26" s="169"/>
      <c r="F26" s="169"/>
      <c r="G26" s="169"/>
      <c r="H26" s="170"/>
    </row>
    <row r="27" spans="1:8" ht="119.25" customHeight="1" x14ac:dyDescent="0.25">
      <c r="A27" s="168"/>
      <c r="B27" s="169"/>
      <c r="C27" s="169"/>
      <c r="D27" s="169"/>
      <c r="E27" s="169"/>
      <c r="F27" s="169"/>
      <c r="G27" s="169"/>
      <c r="H27" s="170"/>
    </row>
    <row r="28" spans="1:8" ht="57.75" customHeight="1" x14ac:dyDescent="0.25">
      <c r="A28" s="182" t="s">
        <v>82</v>
      </c>
      <c r="B28" s="172"/>
      <c r="C28" s="172"/>
      <c r="D28" s="172"/>
      <c r="E28" s="172"/>
      <c r="F28" s="172"/>
      <c r="G28" s="172"/>
      <c r="H28" s="173"/>
    </row>
    <row r="29" spans="1:8" ht="12.75" customHeight="1" x14ac:dyDescent="0.25">
      <c r="A29" s="77" t="s">
        <v>126</v>
      </c>
      <c r="B29" s="166"/>
      <c r="C29" s="166"/>
      <c r="D29" s="166"/>
      <c r="E29" s="166"/>
      <c r="F29" s="166"/>
      <c r="G29" s="166"/>
      <c r="H29" s="167"/>
    </row>
    <row r="30" spans="1:8" x14ac:dyDescent="0.25">
      <c r="A30" s="77"/>
      <c r="B30" s="166"/>
      <c r="C30" s="166"/>
      <c r="D30" s="166"/>
      <c r="E30" s="166"/>
      <c r="F30" s="166"/>
      <c r="G30" s="166"/>
      <c r="H30" s="167"/>
    </row>
    <row r="31" spans="1:8" ht="30.75" customHeight="1" x14ac:dyDescent="0.25">
      <c r="A31" s="77"/>
      <c r="B31" s="166"/>
      <c r="C31" s="166"/>
      <c r="D31" s="166"/>
      <c r="E31" s="166"/>
      <c r="F31" s="166"/>
      <c r="G31" s="166"/>
      <c r="H31" s="167"/>
    </row>
    <row r="32" spans="1:8" ht="42" customHeight="1" x14ac:dyDescent="0.25">
      <c r="A32" s="77"/>
      <c r="B32" s="166"/>
      <c r="C32" s="166"/>
      <c r="D32" s="166"/>
      <c r="E32" s="166"/>
      <c r="F32" s="166"/>
      <c r="G32" s="166"/>
      <c r="H32" s="167"/>
    </row>
    <row r="33" spans="1:8" ht="0.75" customHeight="1" x14ac:dyDescent="0.25">
      <c r="A33" s="77"/>
      <c r="B33" s="166"/>
      <c r="C33" s="166"/>
      <c r="D33" s="166"/>
      <c r="E33" s="166"/>
      <c r="F33" s="166"/>
      <c r="G33" s="166"/>
      <c r="H33" s="167"/>
    </row>
    <row r="34" spans="1:8" hidden="1" x14ac:dyDescent="0.25">
      <c r="A34" s="77"/>
      <c r="B34" s="166"/>
      <c r="C34" s="166"/>
      <c r="D34" s="166"/>
      <c r="E34" s="166"/>
      <c r="F34" s="166"/>
      <c r="G34" s="166"/>
      <c r="H34" s="167"/>
    </row>
    <row r="35" spans="1:8" ht="13.5" customHeight="1" x14ac:dyDescent="0.25">
      <c r="A35" s="77"/>
      <c r="B35" s="166"/>
      <c r="C35" s="166"/>
      <c r="D35" s="166"/>
      <c r="E35" s="166"/>
      <c r="F35" s="166"/>
      <c r="G35" s="166"/>
      <c r="H35" s="167"/>
    </row>
    <row r="36" spans="1:8" ht="60.75" customHeight="1" x14ac:dyDescent="0.25">
      <c r="A36" s="168"/>
      <c r="B36" s="169"/>
      <c r="C36" s="169"/>
      <c r="D36" s="169"/>
      <c r="E36" s="169"/>
      <c r="F36" s="169"/>
      <c r="G36" s="169"/>
      <c r="H36" s="170"/>
    </row>
    <row r="37" spans="1:8" ht="24.95" customHeight="1" x14ac:dyDescent="0.25">
      <c r="A37" s="171" t="s">
        <v>80</v>
      </c>
      <c r="B37" s="172"/>
      <c r="C37" s="172"/>
      <c r="D37" s="172"/>
      <c r="E37" s="172"/>
      <c r="F37" s="172"/>
      <c r="G37" s="172"/>
      <c r="H37" s="173"/>
    </row>
    <row r="38" spans="1:8" x14ac:dyDescent="0.25">
      <c r="A38" s="77" t="s">
        <v>85</v>
      </c>
      <c r="B38" s="166"/>
      <c r="C38" s="166"/>
      <c r="D38" s="166"/>
      <c r="E38" s="166"/>
      <c r="F38" s="166"/>
      <c r="G38" s="166"/>
      <c r="H38" s="167"/>
    </row>
    <row r="39" spans="1:8" x14ac:dyDescent="0.25">
      <c r="A39" s="168"/>
      <c r="B39" s="169"/>
      <c r="C39" s="169"/>
      <c r="D39" s="169"/>
      <c r="E39" s="169"/>
      <c r="F39" s="169"/>
      <c r="G39" s="169"/>
      <c r="H39" s="170"/>
    </row>
    <row r="40" spans="1:8" ht="24.95" customHeight="1" x14ac:dyDescent="0.25">
      <c r="A40" s="171" t="s">
        <v>56</v>
      </c>
      <c r="B40" s="172"/>
      <c r="C40" s="172"/>
      <c r="D40" s="172"/>
      <c r="E40" s="172"/>
      <c r="F40" s="172"/>
      <c r="G40" s="172"/>
      <c r="H40" s="173"/>
    </row>
    <row r="41" spans="1:8" x14ac:dyDescent="0.25">
      <c r="A41" s="77" t="s">
        <v>116</v>
      </c>
      <c r="B41" s="166"/>
      <c r="C41" s="166"/>
      <c r="D41" s="166"/>
      <c r="E41" s="166"/>
      <c r="F41" s="166"/>
      <c r="G41" s="166"/>
      <c r="H41" s="167"/>
    </row>
    <row r="42" spans="1:8" x14ac:dyDescent="0.25">
      <c r="A42" s="80"/>
      <c r="B42" s="174"/>
      <c r="C42" s="174"/>
      <c r="D42" s="174"/>
      <c r="E42" s="174"/>
      <c r="F42" s="174"/>
      <c r="G42" s="174"/>
      <c r="H42" s="175"/>
    </row>
    <row r="43" spans="1:8" x14ac:dyDescent="0.25">
      <c r="A43" s="80"/>
      <c r="B43" s="174"/>
      <c r="C43" s="174"/>
      <c r="D43" s="174"/>
      <c r="E43" s="174"/>
      <c r="F43" s="174"/>
      <c r="G43" s="174"/>
      <c r="H43" s="175"/>
    </row>
    <row r="44" spans="1:8" x14ac:dyDescent="0.25">
      <c r="A44" s="80"/>
      <c r="B44" s="174"/>
      <c r="C44" s="174"/>
      <c r="D44" s="174"/>
      <c r="E44" s="174"/>
      <c r="F44" s="174"/>
      <c r="G44" s="174"/>
      <c r="H44" s="175"/>
    </row>
    <row r="45" spans="1:8" ht="15.75" thickBot="1" x14ac:dyDescent="0.3">
      <c r="A45" s="176"/>
      <c r="B45" s="177"/>
      <c r="C45" s="177"/>
      <c r="D45" s="177"/>
      <c r="E45" s="177"/>
      <c r="F45" s="177"/>
      <c r="G45" s="177"/>
      <c r="H45" s="178"/>
    </row>
    <row r="46" spans="1:8" ht="15.75" thickTop="1" x14ac:dyDescent="0.25"/>
  </sheetData>
  <mergeCells count="21">
    <mergeCell ref="B6:H6"/>
    <mergeCell ref="A1:H1"/>
    <mergeCell ref="A3:B3"/>
    <mergeCell ref="D3:E3"/>
    <mergeCell ref="F3:H3"/>
    <mergeCell ref="B5:H5"/>
    <mergeCell ref="A8:H8"/>
    <mergeCell ref="A9:C9"/>
    <mergeCell ref="E9:G9"/>
    <mergeCell ref="A10:C10"/>
    <mergeCell ref="E10:G10"/>
    <mergeCell ref="A11:C11"/>
    <mergeCell ref="E11:G11"/>
    <mergeCell ref="A12:H12"/>
    <mergeCell ref="A13:H27"/>
    <mergeCell ref="A28:H28"/>
    <mergeCell ref="A29:H36"/>
    <mergeCell ref="A37:H37"/>
    <mergeCell ref="A38:H39"/>
    <mergeCell ref="A40:H40"/>
    <mergeCell ref="A41:H45"/>
  </mergeCells>
  <conditionalFormatting sqref="D11">
    <cfRule type="cellIs" dxfId="11" priority="7" operator="between">
      <formula>0.71</formula>
      <formula>1</formula>
    </cfRule>
    <cfRule type="cellIs" dxfId="10" priority="8" operator="between">
      <formula>0.31</formula>
      <formula>0.7</formula>
    </cfRule>
    <cfRule type="cellIs" dxfId="9" priority="9" operator="between">
      <formula>0</formula>
      <formula>0.3</formula>
    </cfRule>
  </conditionalFormatting>
  <conditionalFormatting sqref="H11">
    <cfRule type="cellIs" dxfId="8" priority="6" operator="between">
      <formula>0</formula>
      <formula>0.3</formula>
    </cfRule>
  </conditionalFormatting>
  <conditionalFormatting sqref="H11">
    <cfRule type="cellIs" dxfId="7" priority="5" operator="between">
      <formula>0.31</formula>
      <formula>0.7</formula>
    </cfRule>
  </conditionalFormatting>
  <conditionalFormatting sqref="H11">
    <cfRule type="cellIs" dxfId="6"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4" fitToHeight="4" orientation="portrait" r:id="rId1"/>
  <headerFooter>
    <oddHeader>&amp;C&amp;G</oddHeader>
    <oddFooter>&amp;R&amp;G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6"/>
  <sheetViews>
    <sheetView showGridLines="0" topLeftCell="A7" zoomScale="85" zoomScaleNormal="85" zoomScaleSheetLayoutView="85" workbookViewId="0">
      <selection activeCell="A14" sqref="A14:H34"/>
    </sheetView>
  </sheetViews>
  <sheetFormatPr baseColWidth="10" defaultRowHeight="15" x14ac:dyDescent="0.25"/>
  <cols>
    <col min="1" max="2" width="21.7109375" style="1" customWidth="1"/>
    <col min="3" max="3" width="23" style="1" customWidth="1"/>
    <col min="4" max="4" width="22.85546875" style="1" customWidth="1"/>
    <col min="5" max="7" width="21.7109375" style="1" customWidth="1"/>
    <col min="8" max="8" width="21.5703125" style="1" customWidth="1"/>
    <col min="9" max="9" width="3.7109375" style="1" customWidth="1"/>
    <col min="10" max="16384" width="11.42578125" style="1"/>
  </cols>
  <sheetData>
    <row r="1" spans="1:8" ht="36.75" customHeight="1" x14ac:dyDescent="0.25">
      <c r="A1" s="71" t="s">
        <v>53</v>
      </c>
      <c r="B1" s="71"/>
      <c r="C1" s="71"/>
      <c r="D1" s="71"/>
      <c r="E1" s="71"/>
      <c r="F1" s="71"/>
      <c r="G1" s="71"/>
      <c r="H1" s="71"/>
    </row>
    <row r="3" spans="1:8" ht="35.25" customHeight="1" x14ac:dyDescent="0.25">
      <c r="A3" s="72" t="s">
        <v>0</v>
      </c>
      <c r="B3" s="73"/>
      <c r="C3" s="33" t="str">
        <f>+Resultados!C3</f>
        <v>A 2 Trimestre 2019</v>
      </c>
      <c r="D3" s="74" t="s">
        <v>1</v>
      </c>
      <c r="E3" s="74"/>
      <c r="F3" s="75">
        <f ca="1">+Resultados!F3</f>
        <v>43686</v>
      </c>
      <c r="G3" s="75"/>
      <c r="H3" s="75"/>
    </row>
    <row r="4" spans="1:8" ht="5.0999999999999996" customHeight="1" x14ac:dyDescent="0.25">
      <c r="A4" s="2"/>
      <c r="D4" s="3"/>
      <c r="E4" s="3"/>
      <c r="F4" s="4"/>
      <c r="G4" s="4"/>
    </row>
    <row r="5" spans="1:8" ht="26.1" customHeight="1" x14ac:dyDescent="0.25">
      <c r="A5" s="5" t="s">
        <v>2</v>
      </c>
      <c r="B5" s="89" t="str">
        <f>+Resultados!B5</f>
        <v>SUBDIRECCIÓN DE CONTRATACIÓN Y ÁREA DE COSTOS Y ESTUDIOS ECONÓMICOS</v>
      </c>
      <c r="C5" s="89"/>
      <c r="D5" s="89"/>
      <c r="E5" s="89"/>
      <c r="F5" s="89"/>
      <c r="G5" s="89"/>
      <c r="H5" s="89"/>
    </row>
    <row r="6" spans="1:8" ht="26.1" customHeight="1" x14ac:dyDescent="0.25">
      <c r="A6" s="5" t="s">
        <v>54</v>
      </c>
      <c r="B6" s="116" t="str">
        <f>+Resultados!B6</f>
        <v>ADQUISICIÓN DE BIENES Y SERVICIOS</v>
      </c>
      <c r="C6" s="117"/>
      <c r="D6" s="117"/>
      <c r="E6" s="117"/>
      <c r="F6" s="117"/>
      <c r="G6" s="117"/>
      <c r="H6" s="118"/>
    </row>
    <row r="7" spans="1:8" ht="15" customHeight="1" thickBot="1" x14ac:dyDescent="0.3"/>
    <row r="8" spans="1:8" ht="30" customHeight="1" thickTop="1" x14ac:dyDescent="0.25">
      <c r="A8" s="208" t="s">
        <v>101</v>
      </c>
      <c r="B8" s="209"/>
      <c r="C8" s="209"/>
      <c r="D8" s="209"/>
      <c r="E8" s="209"/>
      <c r="F8" s="209"/>
      <c r="G8" s="209"/>
      <c r="H8" s="210"/>
    </row>
    <row r="9" spans="1:8" ht="35.1" customHeight="1" x14ac:dyDescent="0.25">
      <c r="A9" s="152" t="s">
        <v>31</v>
      </c>
      <c r="B9" s="130"/>
      <c r="C9" s="131"/>
      <c r="D9" s="6">
        <f>33+19</f>
        <v>52</v>
      </c>
      <c r="E9" s="129" t="s">
        <v>33</v>
      </c>
      <c r="F9" s="130"/>
      <c r="G9" s="131"/>
      <c r="H9" s="14">
        <f>+D9-D10</f>
        <v>14</v>
      </c>
    </row>
    <row r="10" spans="1:8" ht="35.1" customHeight="1" x14ac:dyDescent="0.25">
      <c r="A10" s="152" t="s">
        <v>32</v>
      </c>
      <c r="B10" s="130"/>
      <c r="C10" s="131"/>
      <c r="D10" s="6">
        <f>21+17</f>
        <v>38</v>
      </c>
      <c r="E10" s="129" t="s">
        <v>34</v>
      </c>
      <c r="F10" s="130"/>
      <c r="G10" s="131"/>
      <c r="H10" s="31">
        <v>0</v>
      </c>
    </row>
    <row r="11" spans="1:8" ht="35.1" customHeight="1" x14ac:dyDescent="0.25">
      <c r="A11" s="88" t="s">
        <v>35</v>
      </c>
      <c r="B11" s="89"/>
      <c r="C11" s="89"/>
      <c r="D11" s="207">
        <f>+D10/D9</f>
        <v>0.73076923076923073</v>
      </c>
      <c r="E11" s="89" t="s">
        <v>36</v>
      </c>
      <c r="F11" s="89"/>
      <c r="G11" s="89"/>
      <c r="H11" s="12">
        <f>+H9/D9</f>
        <v>0.26923076923076922</v>
      </c>
    </row>
    <row r="12" spans="1:8" ht="35.1" customHeight="1" x14ac:dyDescent="0.25">
      <c r="A12" s="88"/>
      <c r="B12" s="89"/>
      <c r="C12" s="89"/>
      <c r="D12" s="207"/>
      <c r="E12" s="89" t="s">
        <v>37</v>
      </c>
      <c r="F12" s="89"/>
      <c r="G12" s="89"/>
      <c r="H12" s="12">
        <f>+H10/D9</f>
        <v>0</v>
      </c>
    </row>
    <row r="13" spans="1:8" ht="41.25" customHeight="1" x14ac:dyDescent="0.25">
      <c r="A13" s="203" t="s">
        <v>102</v>
      </c>
      <c r="B13" s="204"/>
      <c r="C13" s="204"/>
      <c r="D13" s="204"/>
      <c r="E13" s="204"/>
      <c r="F13" s="204"/>
      <c r="G13" s="204"/>
      <c r="H13" s="205"/>
    </row>
    <row r="14" spans="1:8" x14ac:dyDescent="0.25">
      <c r="A14" s="77" t="s">
        <v>115</v>
      </c>
      <c r="B14" s="78"/>
      <c r="C14" s="78"/>
      <c r="D14" s="78"/>
      <c r="E14" s="78"/>
      <c r="F14" s="78"/>
      <c r="G14" s="78"/>
      <c r="H14" s="79"/>
    </row>
    <row r="15" spans="1:8" x14ac:dyDescent="0.25">
      <c r="A15" s="77"/>
      <c r="B15" s="78"/>
      <c r="C15" s="78"/>
      <c r="D15" s="78"/>
      <c r="E15" s="78"/>
      <c r="F15" s="78"/>
      <c r="G15" s="78"/>
      <c r="H15" s="79"/>
    </row>
    <row r="16" spans="1:8" x14ac:dyDescent="0.25">
      <c r="A16" s="77"/>
      <c r="B16" s="78"/>
      <c r="C16" s="78"/>
      <c r="D16" s="78"/>
      <c r="E16" s="78"/>
      <c r="F16" s="78"/>
      <c r="G16" s="78"/>
      <c r="H16" s="79"/>
    </row>
    <row r="17" spans="1:8" x14ac:dyDescent="0.25">
      <c r="A17" s="77"/>
      <c r="B17" s="78"/>
      <c r="C17" s="78"/>
      <c r="D17" s="78"/>
      <c r="E17" s="78"/>
      <c r="F17" s="78"/>
      <c r="G17" s="78"/>
      <c r="H17" s="79"/>
    </row>
    <row r="18" spans="1:8" x14ac:dyDescent="0.25">
      <c r="A18" s="77"/>
      <c r="B18" s="78"/>
      <c r="C18" s="78"/>
      <c r="D18" s="78"/>
      <c r="E18" s="78"/>
      <c r="F18" s="78"/>
      <c r="G18" s="78"/>
      <c r="H18" s="79"/>
    </row>
    <row r="19" spans="1:8" x14ac:dyDescent="0.25">
      <c r="A19" s="77"/>
      <c r="B19" s="78"/>
      <c r="C19" s="78"/>
      <c r="D19" s="78"/>
      <c r="E19" s="78"/>
      <c r="F19" s="78"/>
      <c r="G19" s="78"/>
      <c r="H19" s="79"/>
    </row>
    <row r="20" spans="1:8" x14ac:dyDescent="0.25">
      <c r="A20" s="77"/>
      <c r="B20" s="78"/>
      <c r="C20" s="78"/>
      <c r="D20" s="78"/>
      <c r="E20" s="78"/>
      <c r="F20" s="78"/>
      <c r="G20" s="78"/>
      <c r="H20" s="79"/>
    </row>
    <row r="21" spans="1:8" x14ac:dyDescent="0.25">
      <c r="A21" s="77"/>
      <c r="B21" s="78"/>
      <c r="C21" s="78"/>
      <c r="D21" s="78"/>
      <c r="E21" s="78"/>
      <c r="F21" s="78"/>
      <c r="G21" s="78"/>
      <c r="H21" s="79"/>
    </row>
    <row r="22" spans="1:8" x14ac:dyDescent="0.25">
      <c r="A22" s="77"/>
      <c r="B22" s="78"/>
      <c r="C22" s="78"/>
      <c r="D22" s="78"/>
      <c r="E22" s="78"/>
      <c r="F22" s="78"/>
      <c r="G22" s="78"/>
      <c r="H22" s="79"/>
    </row>
    <row r="23" spans="1:8" x14ac:dyDescent="0.25">
      <c r="A23" s="77"/>
      <c r="B23" s="78"/>
      <c r="C23" s="78"/>
      <c r="D23" s="78"/>
      <c r="E23" s="78"/>
      <c r="F23" s="78"/>
      <c r="G23" s="78"/>
      <c r="H23" s="79"/>
    </row>
    <row r="24" spans="1:8" x14ac:dyDescent="0.25">
      <c r="A24" s="77"/>
      <c r="B24" s="78"/>
      <c r="C24" s="78"/>
      <c r="D24" s="78"/>
      <c r="E24" s="78"/>
      <c r="F24" s="78"/>
      <c r="G24" s="78"/>
      <c r="H24" s="79"/>
    </row>
    <row r="25" spans="1:8" x14ac:dyDescent="0.25">
      <c r="A25" s="77"/>
      <c r="B25" s="78"/>
      <c r="C25" s="78"/>
      <c r="D25" s="78"/>
      <c r="E25" s="78"/>
      <c r="F25" s="78"/>
      <c r="G25" s="78"/>
      <c r="H25" s="79"/>
    </row>
    <row r="26" spans="1:8" x14ac:dyDescent="0.25">
      <c r="A26" s="77"/>
      <c r="B26" s="78"/>
      <c r="C26" s="78"/>
      <c r="D26" s="78"/>
      <c r="E26" s="78"/>
      <c r="F26" s="78"/>
      <c r="G26" s="78"/>
      <c r="H26" s="79"/>
    </row>
    <row r="27" spans="1:8" x14ac:dyDescent="0.25">
      <c r="A27" s="77"/>
      <c r="B27" s="78"/>
      <c r="C27" s="78"/>
      <c r="D27" s="78"/>
      <c r="E27" s="78"/>
      <c r="F27" s="78"/>
      <c r="G27" s="78"/>
      <c r="H27" s="79"/>
    </row>
    <row r="28" spans="1:8" x14ac:dyDescent="0.25">
      <c r="A28" s="77"/>
      <c r="B28" s="78"/>
      <c r="C28" s="78"/>
      <c r="D28" s="78"/>
      <c r="E28" s="78"/>
      <c r="F28" s="78"/>
      <c r="G28" s="78"/>
      <c r="H28" s="79"/>
    </row>
    <row r="29" spans="1:8" ht="43.5" customHeight="1" x14ac:dyDescent="0.25">
      <c r="A29" s="77"/>
      <c r="B29" s="78"/>
      <c r="C29" s="78"/>
      <c r="D29" s="78"/>
      <c r="E29" s="78"/>
      <c r="F29" s="78"/>
      <c r="G29" s="78"/>
      <c r="H29" s="79"/>
    </row>
    <row r="30" spans="1:8" ht="21" customHeight="1" x14ac:dyDescent="0.25">
      <c r="A30" s="77"/>
      <c r="B30" s="78"/>
      <c r="C30" s="78"/>
      <c r="D30" s="78"/>
      <c r="E30" s="78"/>
      <c r="F30" s="78"/>
      <c r="G30" s="78"/>
      <c r="H30" s="79"/>
    </row>
    <row r="31" spans="1:8" x14ac:dyDescent="0.25">
      <c r="A31" s="77"/>
      <c r="B31" s="78"/>
      <c r="C31" s="78"/>
      <c r="D31" s="78"/>
      <c r="E31" s="78"/>
      <c r="F31" s="78"/>
      <c r="G31" s="78"/>
      <c r="H31" s="79"/>
    </row>
    <row r="32" spans="1:8" x14ac:dyDescent="0.25">
      <c r="A32" s="77"/>
      <c r="B32" s="78"/>
      <c r="C32" s="78"/>
      <c r="D32" s="78"/>
      <c r="E32" s="78"/>
      <c r="F32" s="78"/>
      <c r="G32" s="78"/>
      <c r="H32" s="79"/>
    </row>
    <row r="33" spans="1:8" x14ac:dyDescent="0.25">
      <c r="A33" s="77"/>
      <c r="B33" s="78"/>
      <c r="C33" s="78"/>
      <c r="D33" s="78"/>
      <c r="E33" s="78"/>
      <c r="F33" s="78"/>
      <c r="G33" s="78"/>
      <c r="H33" s="79"/>
    </row>
    <row r="34" spans="1:8" ht="48" customHeight="1" x14ac:dyDescent="0.25">
      <c r="A34" s="93"/>
      <c r="B34" s="94"/>
      <c r="C34" s="94"/>
      <c r="D34" s="94"/>
      <c r="E34" s="94"/>
      <c r="F34" s="94"/>
      <c r="G34" s="94"/>
      <c r="H34" s="95"/>
    </row>
    <row r="35" spans="1:8" ht="24.95" customHeight="1" x14ac:dyDescent="0.25">
      <c r="A35" s="206" t="s">
        <v>55</v>
      </c>
      <c r="B35" s="204"/>
      <c r="C35" s="204"/>
      <c r="D35" s="204"/>
      <c r="E35" s="204"/>
      <c r="F35" s="204"/>
      <c r="G35" s="204"/>
      <c r="H35" s="205"/>
    </row>
    <row r="36" spans="1:8" ht="30.75" customHeight="1" x14ac:dyDescent="0.25">
      <c r="A36" s="77" t="s">
        <v>85</v>
      </c>
      <c r="B36" s="78"/>
      <c r="C36" s="78"/>
      <c r="D36" s="78"/>
      <c r="E36" s="78"/>
      <c r="F36" s="78"/>
      <c r="G36" s="78"/>
      <c r="H36" s="79"/>
    </row>
    <row r="37" spans="1:8" ht="24.95" customHeight="1" x14ac:dyDescent="0.25">
      <c r="A37" s="206" t="s">
        <v>56</v>
      </c>
      <c r="B37" s="204"/>
      <c r="C37" s="204"/>
      <c r="D37" s="204"/>
      <c r="E37" s="204"/>
      <c r="F37" s="204"/>
      <c r="G37" s="204"/>
      <c r="H37" s="205"/>
    </row>
    <row r="38" spans="1:8" ht="162.75" customHeight="1" thickBot="1" x14ac:dyDescent="0.3">
      <c r="A38" s="188" t="s">
        <v>114</v>
      </c>
      <c r="B38" s="189"/>
      <c r="C38" s="189"/>
      <c r="D38" s="189"/>
      <c r="E38" s="189"/>
      <c r="F38" s="189"/>
      <c r="G38" s="189"/>
      <c r="H38" s="190"/>
    </row>
    <row r="39" spans="1:8" ht="15" customHeight="1" thickTop="1" thickBot="1" x14ac:dyDescent="0.3"/>
    <row r="40" spans="1:8" s="16" customFormat="1" ht="39.950000000000003" customHeight="1" thickTop="1" x14ac:dyDescent="0.25">
      <c r="A40" s="191" t="s">
        <v>76</v>
      </c>
      <c r="B40" s="192"/>
      <c r="C40" s="192"/>
      <c r="D40" s="192"/>
      <c r="E40" s="192"/>
      <c r="F40" s="192"/>
      <c r="G40" s="192"/>
      <c r="H40" s="193"/>
    </row>
    <row r="41" spans="1:8" x14ac:dyDescent="0.25">
      <c r="A41" s="93" t="s">
        <v>112</v>
      </c>
      <c r="B41" s="94"/>
      <c r="C41" s="94"/>
      <c r="D41" s="94"/>
      <c r="E41" s="94"/>
      <c r="F41" s="94"/>
      <c r="G41" s="94"/>
      <c r="H41" s="95"/>
    </row>
    <row r="42" spans="1:8" x14ac:dyDescent="0.25">
      <c r="A42" s="194"/>
      <c r="B42" s="195"/>
      <c r="C42" s="195"/>
      <c r="D42" s="195"/>
      <c r="E42" s="195"/>
      <c r="F42" s="195"/>
      <c r="G42" s="195"/>
      <c r="H42" s="196"/>
    </row>
    <row r="43" spans="1:8" x14ac:dyDescent="0.25">
      <c r="A43" s="194"/>
      <c r="B43" s="195"/>
      <c r="C43" s="195"/>
      <c r="D43" s="195"/>
      <c r="E43" s="195"/>
      <c r="F43" s="195"/>
      <c r="G43" s="195"/>
      <c r="H43" s="196"/>
    </row>
    <row r="44" spans="1:8" ht="21.75" customHeight="1" x14ac:dyDescent="0.25">
      <c r="A44" s="194"/>
      <c r="B44" s="195"/>
      <c r="C44" s="195"/>
      <c r="D44" s="195"/>
      <c r="E44" s="195"/>
      <c r="F44" s="195"/>
      <c r="G44" s="195"/>
      <c r="H44" s="196"/>
    </row>
    <row r="45" spans="1:8" ht="38.25" customHeight="1" x14ac:dyDescent="0.25">
      <c r="A45" s="194"/>
      <c r="B45" s="195"/>
      <c r="C45" s="195"/>
      <c r="D45" s="195"/>
      <c r="E45" s="195"/>
      <c r="F45" s="195"/>
      <c r="G45" s="195"/>
      <c r="H45" s="196"/>
    </row>
    <row r="46" spans="1:8" ht="60" customHeight="1" thickBot="1" x14ac:dyDescent="0.3">
      <c r="A46" s="83"/>
      <c r="B46" s="84"/>
      <c r="C46" s="84"/>
      <c r="D46" s="84"/>
      <c r="E46" s="84"/>
      <c r="F46" s="84"/>
      <c r="G46" s="84"/>
      <c r="H46" s="85"/>
    </row>
    <row r="47" spans="1:8" s="15" customFormat="1" ht="19.5" thickTop="1" thickBot="1" x14ac:dyDescent="0.3"/>
    <row r="48" spans="1:8" s="16" customFormat="1" ht="47.25" customHeight="1" thickTop="1" x14ac:dyDescent="0.25">
      <c r="A48" s="191" t="s">
        <v>77</v>
      </c>
      <c r="B48" s="192"/>
      <c r="C48" s="192"/>
      <c r="D48" s="192"/>
      <c r="E48" s="192"/>
      <c r="F48" s="192"/>
      <c r="G48" s="192"/>
      <c r="H48" s="193"/>
    </row>
    <row r="49" spans="1:8" ht="35.25" customHeight="1" x14ac:dyDescent="0.25">
      <c r="A49" s="99" t="s">
        <v>123</v>
      </c>
      <c r="B49" s="100"/>
      <c r="C49" s="100"/>
      <c r="D49" s="100"/>
      <c r="E49" s="100"/>
      <c r="F49" s="100"/>
      <c r="G49" s="100"/>
      <c r="H49" s="101"/>
    </row>
    <row r="50" spans="1:8" ht="58.5" customHeight="1" x14ac:dyDescent="0.25">
      <c r="A50" s="197"/>
      <c r="B50" s="198"/>
      <c r="C50" s="198"/>
      <c r="D50" s="198"/>
      <c r="E50" s="198"/>
      <c r="F50" s="198"/>
      <c r="G50" s="198"/>
      <c r="H50" s="199"/>
    </row>
    <row r="51" spans="1:8" ht="55.5" customHeight="1" x14ac:dyDescent="0.25">
      <c r="A51" s="197"/>
      <c r="B51" s="198"/>
      <c r="C51" s="198"/>
      <c r="D51" s="198"/>
      <c r="E51" s="198"/>
      <c r="F51" s="198"/>
      <c r="G51" s="198"/>
      <c r="H51" s="199"/>
    </row>
    <row r="52" spans="1:8" ht="27" customHeight="1" x14ac:dyDescent="0.25">
      <c r="A52" s="197"/>
      <c r="B52" s="198"/>
      <c r="C52" s="198"/>
      <c r="D52" s="198"/>
      <c r="E52" s="198"/>
      <c r="F52" s="198"/>
      <c r="G52" s="198"/>
      <c r="H52" s="199"/>
    </row>
    <row r="53" spans="1:8" ht="30" customHeight="1" x14ac:dyDescent="0.25">
      <c r="A53" s="197"/>
      <c r="B53" s="198"/>
      <c r="C53" s="198"/>
      <c r="D53" s="198"/>
      <c r="E53" s="198"/>
      <c r="F53" s="198"/>
      <c r="G53" s="198"/>
      <c r="H53" s="199"/>
    </row>
    <row r="54" spans="1:8" ht="30" customHeight="1" x14ac:dyDescent="0.25">
      <c r="A54" s="197"/>
      <c r="B54" s="198"/>
      <c r="C54" s="198"/>
      <c r="D54" s="198"/>
      <c r="E54" s="198"/>
      <c r="F54" s="198"/>
      <c r="G54" s="198"/>
      <c r="H54" s="199"/>
    </row>
    <row r="55" spans="1:8" ht="40.5" customHeight="1" thickBot="1" x14ac:dyDescent="0.3">
      <c r="A55" s="200"/>
      <c r="B55" s="201"/>
      <c r="C55" s="201"/>
      <c r="D55" s="201"/>
      <c r="E55" s="201"/>
      <c r="F55" s="201"/>
      <c r="G55" s="201"/>
      <c r="H55" s="202"/>
    </row>
    <row r="56" spans="1:8" ht="39" customHeight="1" thickTop="1" x14ac:dyDescent="0.25"/>
  </sheetData>
  <mergeCells count="25">
    <mergeCell ref="A1:H1"/>
    <mergeCell ref="A3:B3"/>
    <mergeCell ref="D3:E3"/>
    <mergeCell ref="F3:H3"/>
    <mergeCell ref="B5:H5"/>
    <mergeCell ref="B6:H6"/>
    <mergeCell ref="A10:C10"/>
    <mergeCell ref="E10:G10"/>
    <mergeCell ref="A11:C12"/>
    <mergeCell ref="D11:D12"/>
    <mergeCell ref="E11:G11"/>
    <mergeCell ref="E12:G12"/>
    <mergeCell ref="A8:H8"/>
    <mergeCell ref="A9:C9"/>
    <mergeCell ref="E9:G9"/>
    <mergeCell ref="A13:H13"/>
    <mergeCell ref="A14:H34"/>
    <mergeCell ref="A35:H35"/>
    <mergeCell ref="A36:H36"/>
    <mergeCell ref="A37:H37"/>
    <mergeCell ref="A38:H38"/>
    <mergeCell ref="A40:H40"/>
    <mergeCell ref="A41:H46"/>
    <mergeCell ref="A48:H48"/>
    <mergeCell ref="A49:H55"/>
  </mergeCells>
  <conditionalFormatting sqref="D11:D12">
    <cfRule type="cellIs" dxfId="5" priority="7" operator="between">
      <formula>0.71</formula>
      <formula>1</formula>
    </cfRule>
    <cfRule type="cellIs" dxfId="4" priority="8" operator="between">
      <formula>0.31</formula>
      <formula>0.7</formula>
    </cfRule>
    <cfRule type="cellIs" dxfId="3" priority="9" operator="between">
      <formula>0</formula>
      <formula>0.3</formula>
    </cfRule>
  </conditionalFormatting>
  <conditionalFormatting sqref="H11:H12">
    <cfRule type="cellIs" dxfId="2" priority="6" operator="between">
      <formula>0</formula>
      <formula>0.3</formula>
    </cfRule>
  </conditionalFormatting>
  <conditionalFormatting sqref="H11:H12">
    <cfRule type="cellIs" dxfId="1" priority="5" operator="between">
      <formula>0.31</formula>
      <formula>0.7</formula>
    </cfRule>
  </conditionalFormatting>
  <conditionalFormatting sqref="H11:H12">
    <cfRule type="cellIs" dxfId="0" priority="4" operator="between">
      <formula>0.71</formula>
      <formula>1</formula>
    </cfRule>
  </conditionalFormatting>
  <printOptions horizontalCentered="1"/>
  <pageMargins left="0.39370078740157483" right="0.39370078740157483" top="1.1811023622047245" bottom="1.3779527559055118" header="0.31496062992125984" footer="0.31496062992125984"/>
  <pageSetup scale="55" fitToHeight="4" orientation="portrait" r:id="rId1"/>
  <headerFooter>
    <oddHeader>&amp;C&amp;G</oddHeader>
    <oddFooter>&amp;R&amp;G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Resultados</vt:lpstr>
      <vt:lpstr>PME</vt:lpstr>
      <vt:lpstr>PMI</vt:lpstr>
      <vt:lpstr>MRG</vt:lpstr>
      <vt:lpstr>IGC</vt:lpstr>
      <vt:lpstr>RECE</vt:lpstr>
      <vt:lpstr>IGC!Área_de_impresión</vt:lpstr>
      <vt:lpstr>MRG!Área_de_impresión</vt:lpstr>
      <vt:lpstr>PME!Área_de_impresión</vt:lpstr>
      <vt:lpstr>PMI!Área_de_impresión</vt:lpstr>
      <vt:lpstr>RECE!Área_de_impresión</vt:lpstr>
      <vt:lpstr>Resultados!Área_de_impresión</vt:lpstr>
      <vt:lpstr>IGC!Títulos_a_imprimir</vt:lpstr>
      <vt:lpstr>MRG!Títulos_a_imprimir</vt:lpstr>
      <vt:lpstr>PME!Títulos_a_imprimir</vt:lpstr>
      <vt:lpstr>PMI!Títulos_a_imprimir</vt:lpstr>
      <vt:lpstr>RECE!Títulos_a_imprimir</vt:lpstr>
      <vt:lpstr>Resultados!Títulos_a_imprimir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OTRO</dc:creator>
  <cp:lastModifiedBy>Belisario Martinez Sierra</cp:lastModifiedBy>
  <cp:lastPrinted>2019-07-26T15:46:47Z</cp:lastPrinted>
  <dcterms:created xsi:type="dcterms:W3CDTF">2018-02-19T18:55:22Z</dcterms:created>
  <dcterms:modified xsi:type="dcterms:W3CDTF">2019-08-09T17:02:20Z</dcterms:modified>
</cp:coreProperties>
</file>