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6da3b832e5200bb4/Escritorio/Documentos/EMPRESAS/2024/IDRD/MONITOREO TERCER TRIMESTRE 2024/CONSTRUCCIONES/"/>
    </mc:Choice>
  </mc:AlternateContent>
  <xr:revisionPtr revIDLastSave="0" documentId="14_{36881C5C-5ACF-46F6-B70A-A8A0FF7AC6A1}" xr6:coauthVersionLast="47" xr6:coauthVersionMax="47" xr10:uidLastSave="{00000000-0000-0000-0000-000000000000}"/>
  <bookViews>
    <workbookView xWindow="-118" yWindow="-118" windowWidth="25370" windowHeight="13667" xr2:uid="{00000000-000D-0000-FFFF-FFFF00000000}"/>
  </bookViews>
  <sheets>
    <sheet name="construcciones" sheetId="4" r:id="rId1"/>
    <sheet name="Criterios impacto 2" sheetId="7" r:id="rId2"/>
    <sheet name="Criterios impacto 1" sheetId="6" r:id="rId3"/>
    <sheet name="Parámetro" sheetId="2"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8" i="4" l="1"/>
  <c r="AG8" i="4"/>
  <c r="AD8" i="4"/>
  <c r="AP7" i="4"/>
  <c r="AG7" i="4"/>
  <c r="AD7" i="4"/>
  <c r="K6" i="4"/>
  <c r="J6" i="4" s="1"/>
  <c r="K5" i="4"/>
  <c r="J5" i="4" s="1"/>
  <c r="L5" i="4" l="1"/>
  <c r="AD5" i="4"/>
  <c r="AG5" i="4"/>
  <c r="AP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P6" i="4"/>
  <c r="AD6" i="4"/>
  <c r="L6" i="4"/>
  <c r="AG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<sst xmlns="http://schemas.openxmlformats.org/spreadsheetml/2006/main" count="717" uniqueCount="403">
  <si>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</si>
  <si>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</si>
  <si>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</si>
  <si>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</si>
  <si>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</si>
  <si>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</si>
  <si>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</si>
  <si>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</si>
  <si>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</si>
  <si>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</si>
  <si>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</si>
  <si>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</si>
  <si>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</si>
  <si>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</si>
  <si>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</si>
  <si>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</si>
  <si>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</si>
  <si>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</si>
  <si>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</si>
  <si>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</si>
  <si>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</si>
  <si>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</si>
  <si>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</si>
  <si>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</si>
  <si>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</si>
  <si>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</si>
  <si>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</si>
  <si>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</si>
  <si>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</si>
  <si>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</si>
  <si>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</si>
  <si>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</si>
  <si>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</si>
  <si>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</si>
  <si>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</si>
  <si>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</si>
  <si>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</si>
  <si>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</si>
  <si>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</si>
  <si>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</si>
  <si>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</si>
  <si>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</si>
  <si>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</si>
  <si>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</si>
  <si>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</si>
  <si>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</si>
  <si>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</si>
  <si>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</si>
  <si>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</si>
  <si>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</si>
  <si>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</si>
  <si>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</si>
  <si>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</si>
  <si>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</si>
  <si>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</si>
  <si>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</si>
  <si>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</si>
  <si>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</si>
  <si>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</si>
  <si>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</si>
  <si>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</si>
  <si>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</si>
  <si>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</si>
  <si>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</si>
  <si>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</si>
  <si>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</si>
  <si>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</si>
  <si>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</si>
  <si>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</si>
  <si>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</si>
  <si>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</si>
  <si>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</si>
  <si>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</si>
  <si>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</si>
  <si>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</si>
  <si>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</si>
  <si>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</si>
  <si>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</si>
  <si>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</si>
  <si>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</si>
  <si>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</si>
  <si>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</si>
  <si>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</si>
  <si>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</si>
  <si>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</si>
  <si>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</si>
  <si>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</si>
  <si>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</si>
  <si>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</si>
  <si>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</si>
  <si>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</si>
  <si>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</si>
  <si>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</si>
  <si>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</si>
  <si>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</si>
  <si>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</si>
  <si>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</si>
  <si>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</si>
  <si>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</si>
  <si>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</si>
  <si>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</si>
  <si>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</si>
  <si>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</si>
  <si>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</si>
  <si>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</si>
  <si>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</si>
  <si>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</si>
  <si>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</si>
  <si>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</si>
  <si>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</si>
  <si>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</si>
  <si>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</si>
  <si>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</si>
  <si>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</si>
  <si>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</si>
  <si>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</si>
  <si>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</si>
  <si>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</si>
  <si>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</si>
  <si>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</si>
  <si>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</si>
  <si>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</si>
  <si>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</si>
  <si>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</si>
  <si>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</si>
  <si>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</si>
  <si>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</si>
  <si>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</si>
  <si>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</si>
  <si>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</si>
  <si>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</si>
  <si>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</si>
  <si>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</si>
  <si>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</si>
  <si>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</si>
  <si>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</si>
  <si>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</si>
  <si>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</si>
  <si>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</si>
  <si>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</si>
  <si>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</si>
  <si>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</si>
  <si>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</si>
  <si>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</si>
  <si>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</si>
  <si>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</si>
  <si>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</si>
  <si>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</si>
  <si>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</si>
  <si>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</si>
  <si>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</si>
  <si>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</si>
  <si>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</si>
  <si>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</si>
  <si>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</si>
  <si>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</si>
  <si>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</si>
  <si>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</si>
  <si>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</si>
  <si>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</si>
  <si>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</si>
  <si>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</si>
  <si>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</si>
  <si>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</si>
  <si>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</si>
  <si>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</si>
  <si>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</si>
  <si>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</si>
  <si>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</si>
  <si>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</si>
  <si>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</si>
  <si>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</si>
  <si>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</si>
  <si>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</si>
  <si>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</si>
  <si>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</si>
  <si>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</si>
  <si>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</si>
  <si>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</si>
  <si>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</si>
  <si>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</si>
  <si>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</si>
  <si>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</si>
  <si>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</si>
  <si>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</si>
  <si>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</si>
  <si>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</si>
  <si>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</si>
  <si>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</si>
  <si>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</si>
  <si>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</si>
  <si>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</si>
  <si>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</si>
  <si>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</si>
  <si>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</si>
  <si>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</si>
  <si>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</si>
  <si>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</si>
  <si>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</si>
  <si>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</si>
  <si>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</si>
  <si>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</si>
  <si>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</si>
  <si>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</si>
  <si>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</si>
  <si>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</si>
  <si>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</si>
  <si>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</si>
  <si>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</si>
  <si>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</si>
  <si>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</si>
  <si>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</si>
  <si>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</si>
  <si>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</si>
  <si>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</si>
  <si>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</si>
  <si>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</si>
  <si>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</si>
  <si>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</si>
  <si>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</si>
  <si>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</si>
  <si>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</si>
  <si>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</si>
  <si>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</si>
  <si>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</si>
  <si>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</si>
  <si>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</si>
  <si>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</si>
  <si>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</si>
  <si>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</si>
  <si>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</si>
  <si>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</si>
  <si>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</si>
  <si>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</si>
  <si>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</si>
  <si>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</si>
  <si>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</si>
  <si>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</si>
  <si>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</si>
  <si>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</si>
  <si>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</si>
  <si>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</si>
  <si>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</si>
  <si>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</si>
  <si>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</si>
  <si>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</si>
  <si>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</si>
  <si>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</si>
  <si>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</si>
  <si>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</si>
  <si>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</si>
  <si>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</si>
  <si>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</si>
  <si>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</si>
  <si>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</si>
  <si>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</si>
  <si>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</si>
  <si>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</si>
  <si>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</si>
  <si>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</si>
  <si>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</si>
  <si>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</si>
  <si>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</si>
  <si>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</si>
  <si>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</si>
  <si>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</si>
  <si>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</si>
  <si>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</si>
  <si>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</si>
  <si>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</si>
  <si>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</si>
  <si>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</si>
  <si>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</si>
  <si>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</si>
  <si>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</si>
  <si>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</si>
  <si>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</si>
  <si>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</si>
  <si>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</si>
  <si>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</si>
  <si>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</si>
  <si>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</si>
  <si>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</si>
  <si>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</si>
  <si>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</si>
  <si>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</si>
  <si>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</si>
  <si>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</si>
  <si>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</si>
  <si>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</si>
  <si>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</si>
  <si>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</si>
  <si>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</si>
  <si>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</si>
  <si>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</si>
  <si>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</si>
  <si>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</si>
  <si>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</si>
  <si>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</si>
  <si>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</si>
  <si>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</si>
  <si>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</si>
  <si>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</si>
  <si>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</si>
  <si>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</si>
  <si>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</si>
  <si>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</si>
  <si>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</si>
  <si>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</si>
  <si>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</si>
  <si>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</si>
  <si>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</si>
  <si>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</si>
  <si>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</si>
  <si>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</si>
  <si>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</si>
  <si>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</si>
  <si>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</si>
  <si>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</si>
  <si>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</si>
  <si>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</si>
  <si>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</si>
  <si>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</si>
  <si>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</si>
  <si>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</si>
  <si>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</si>
  <si>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</si>
  <si>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 xml:space="preserve">DEBIDO A 
(Causa(s))
</t>
  </si>
  <si>
    <t xml:space="preserve">PUEDE SUCEDER QUE
(Riesgo)
</t>
  </si>
  <si>
    <t xml:space="preserve">QUE PODRÍA OCASIONAR (Consecuencia(s))
</t>
  </si>
  <si>
    <t xml:space="preserve">PLAN DE CONTINGENCIA </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</si>
  <si>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</si>
  <si>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</si>
  <si>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</si>
  <si>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</si>
  <si>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</si>
  <si>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</si>
  <si>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</si>
  <si>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</si>
  <si>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</si>
  <si>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</si>
  <si>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</si>
  <si>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</si>
  <si>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</si>
  <si>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</si>
  <si>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</si>
  <si>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</si>
  <si>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</si>
  <si>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</si>
  <si>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</si>
  <si>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</si>
  <si>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</si>
  <si>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</si>
  <si>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</si>
  <si>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</si>
  <si>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</si>
  <si>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</si>
  <si>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</si>
  <si>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</si>
  <si>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</si>
  <si>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</si>
  <si>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</si>
  <si>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</si>
  <si>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</si>
  <si>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</si>
  <si>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</si>
  <si>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</si>
  <si>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</si>
  <si>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</si>
  <si>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</si>
  <si>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</si>
  <si>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El ordenador del gasto realiza las acciones legales y administrativas a que haya lugar frente al urbanizador y se realiza la vocación  cumpliendo con los requisitos normativos</t>
  </si>
  <si>
    <t>15 de diciembre de 2024</t>
  </si>
  <si>
    <t xml:space="preserve">REGISTRO </t>
  </si>
  <si>
    <t>RESULTADOS</t>
  </si>
  <si>
    <t>N.A.</t>
  </si>
  <si>
    <t>Se materializó el riesgos?</t>
  </si>
  <si>
    <t>Memorando de liquidación 
Acta de Liquidación bilateral</t>
  </si>
  <si>
    <t>No</t>
  </si>
  <si>
    <t xml:space="preserve">Correo </t>
  </si>
  <si>
    <t xml:space="preserve">Conclusiones </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</si>
  <si>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</si>
  <si>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</si>
  <si>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</si>
  <si>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</si>
  <si>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t>Otorgar vocación de parques y aprobación de proyecto específico por uso del poder sin el cumplimiento de los requisitos técnicos, legales y ambientales para favorecer  a los urbanizadores lo cual desvía la gestión de lo público</t>
  </si>
  <si>
    <t xml:space="preserve">CONTROL DE CAMBIOS </t>
  </si>
  <si>
    <t xml:space="preserve">FECHA: 29  de febrero de 2024 </t>
  </si>
  <si>
    <t>FECHA: 18 de octubre  de 2023</t>
  </si>
  <si>
    <t>FECHA: 08 de febrero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</si>
  <si>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</si>
  <si>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21 de septiembre de 2022</t>
  </si>
  <si>
    <t xml:space="preserve">FECHA DE ACTUALIZACIÓN: febrero 2024 </t>
  </si>
  <si>
    <t>Solo se presenta un caso en el trimestre con Resolución # 1225 liquidación del pago compensatorio de las obligaciones urbanísticas para un proyecto dentro del área de tratamiento de renovación urbana del 
Decreto Distrital 804 de 2018” cuyo resuelve establecer fijar como valor a pagar por concepto de compensación de cargas urbanísticas derivadas de los beneficios por edificabilidad adicional</t>
  </si>
  <si>
    <t>1. El proceso está implementando los controles.
2. El indicador del segundo cuatrimestre del año arroja un valor de cero</t>
  </si>
  <si>
    <t>1. El proceso está implementando los controles.
2. El indicador del tercer trimestre arroja un resultado de cero</t>
  </si>
  <si>
    <t>En el trimestre correspondiente a los meses de julio a septiembre se presentaron 3 casos de actividades no previstas. Se rastrea la siguiente: 
PROYECTO CENTRO DE ALTO RENDMIENTO PARQUE GIBRALTAR: 
Radicado IDRD No. 20244200363883 de 16 agosto de 2024, sobre  SOLICITUD DE MODIFICACIÓN No. 1 AL CONTRATO DE OBRA No. 3203 DE 2023 cuya actividad no prevista está relacionada con la cimentación del terreno. El documento presenta el análisis de la información técnica. No se genera adición del contrato. 
Acta del 4 de septiembre de 2024 en la cual se presenta la siguiente información: Modificatorio No. 1: El IDRD informa en el presente comité que el modificatorio No. 1 ya se encuentra cargado en el SECOP II se solicita la aceptación por parte del contratista en la plataforma. Posteriormente el contratista de obra informa que ya se encuentra aceptado en SECOP II. Prorroga No. 1: La interventoría manifiesta que el concepto de la solicitud de prórroga No. 1 presentado a por el contratista de obra ya fue remitido a la entidad y a su vez, se remitió oficio al contratista dando respuesta a la solicitud de prórroga No. 1 con el requerimiento de una documentación.</t>
  </si>
  <si>
    <t>1.  El proceso está implementando los controles. 
2. Se requiere revisar el resultado del indicador de septiembre dado que a pesar que se cumple con los requisitos de aprobación de actividades no previstas aparece un valor de 0,6 siendo la meta o.</t>
  </si>
  <si>
    <t>ACTA DE LIQUIDACIÓN BILATERAL DEL CONTRATO DE INTERVENTORÍA No. IDRD-CTO-
2722-2021: 
*  Lista de chequeo donde se registra el cumplimiento de los requisitos jurídicos, técnicos y financieros}
*  Orfeo Radicado IDRD No. 20244000089203 donde se remite el Acta de Liquidación Bilateral para revisión y
control de legalidad, conforme a lo previsto en el Manual de Contratación del Instituto, con soportes.</t>
  </si>
  <si>
    <t xml:space="preserve">En todos los riesgos se amplió el plan de contingencia detallando las acciones a realizar así mismo se ampliaron evidencia de controles </t>
  </si>
  <si>
    <t xml:space="preserve">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Aprobación de actividades no previstas o mayores cantidades por uso del poder  sin el cumplimiento de los requisitos internos para favorecer un tercero lo cual desvía la gestión de lo público  POR   
Aprobación de actividades no previstas o mayores cantidades POR USO DEL PODER sin el cumplimiento de los requisitos internos para favorecer un tercero LO CUAL DESVÍA LA GESTIÓN DE LO PÚBLICO
Liquidación de los contratos sin el cumplimiento u omisión de los requisitos técnicos jurídicos y financieros para favorecer a un tercero POR Liquidación de los contratos sin el cumplimiento u omisión de los requisitos técnicos jurídicos y financieros POR USO DEL PODER para favorecer a un tercero LO CUAL DESVÍA LA GESTIÓN DE LO PÚBLICO
Inadecuada liquidación de los fondos compensatorios sin el cumplimiento u omisión de los requisitos técnicos y normativos para favorecer a los urbanizadores POR Inadecuada liquidación de los fondos compensatorios sin el cumplimiento u omisión de los requisitos técnicos y normativos POR USO DEL PODER para favorecer a los urbanizadores LO CUAL DESVÍA LA GESTIÓN DE LO PÚBLICO
Otorgar vocación de parques y aprobación de proyecto específico  sin el cumplimiento de los requisitos técnicos, legales y ambientales POR  Otorgar vocación de parques y aprobación de proyecto específico POR USO DEL PODER sin el cumplimiento de los requisitos técnicos, legales y ambientales PARA FAVORECER A LOS URBANIZADORES LO CUAL DESVÍA LA GESTIÓN DE LO PÚBLICO
</t>
  </si>
  <si>
    <t>Se ajusta redacción de la acción del control 2, cambiando el destinatario interventores por supervisores.  La nueva redacción queda así: Comunicación oficial informando a los supervisores y apoyos a la supervisión los componentes a tener en cuenta para la liquidación de los contratos</t>
  </si>
  <si>
    <t>En julio se recibió 1 solicitud correspondiente a reurbanización “FONTANAR DEL RÍO A-1 ETAPA VIII” de la localidad de Suba; En agosto se realizaron 2 correspondiente Urbanización “Pinagro” de la localidad de Fontibón y en septiembre se realizó 1 correspondiente a la Urbanización “PACTUM BRITALIA” de la localidad de Suba.
Expediente Virtual No. 2024410660300052E. Se evidencia documento en el cual se realiza la revisión de la información desde la perspectiva técnica, jurídica y económica (Formato de Vocación, Lineamientos y Características Recreodeportivas). El permiso se encuentra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</si>
</sst>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_-;\-* #,##0.00\ _€_-;_-* &quot;-&quot;??\ _€_-;_-@_-"/>
    <numFmt numFmtId="166" formatCode="[$-C0A]d\-mmm\-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s>
  <fills count="19">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
    <xf numFmtId="0" fontId="0" fillId="0" borderId="0"/>
    <xf numFmtId="165" fontId="1" fillId="0" borderId="0" applyFont="0" applyFill="0" applyBorder="0" applyAlignment="0" applyProtection="0"/>
    <xf numFmtId="0" fontId="20" fillId="0" borderId="0"/>
    <xf numFmtId="0" fontId="21" fillId="0" borderId="0"/>
    <xf numFmtId="164" fontId="1" fillId="0" borderId="0" applyFont="0" applyFill="0" applyBorder="0" applyAlignment="0" applyProtection="0"/>
    <xf numFmtId="0" fontId="22" fillId="0" borderId="0"/>
    <xf numFmtId="0" fontId="1" fillId="0" borderId="0"/>
  </cellStyleXfs>
  <cellXfs count="145">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6"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25" fillId="16" borderId="1" xfId="6"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16" borderId="20" xfId="0" applyFont="1" applyFill="1" applyBorder="1" applyAlignment="1">
      <alignment horizontal="center" vertical="center" wrapText="1"/>
    </xf>
    <xf numFmtId="0" fontId="7" fillId="16" borderId="20" xfId="0" applyFont="1" applyFill="1" applyBorder="1" applyAlignment="1">
      <alignment horizontal="justify"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8" fillId="8" borderId="0" xfId="0" applyFont="1" applyFill="1" applyAlignment="1">
      <alignment horizontal="left" vertical="center" wrapText="1"/>
    </xf>
    <xf numFmtId="0" fontId="7" fillId="17" borderId="21" xfId="0" applyFont="1" applyFill="1" applyBorder="1" applyAlignment="1">
      <alignment horizontal="center" vertical="center" wrapText="1"/>
    </xf>
    <xf numFmtId="0" fontId="7" fillId="17" borderId="23" xfId="0" applyFont="1" applyFill="1" applyBorder="1" applyAlignment="1">
      <alignment horizontal="center" vertical="center" wrapText="1"/>
    </xf>
    <xf numFmtId="0" fontId="7" fillId="17" borderId="22" xfId="0" applyFont="1" applyFill="1" applyBorder="1" applyAlignment="1">
      <alignment horizontal="center" vertical="center" wrapText="1"/>
    </xf>
    <xf numFmtId="0" fontId="7" fillId="18" borderId="21" xfId="0" applyFont="1" applyFill="1" applyBorder="1" applyAlignment="1">
      <alignment horizontal="center" vertical="center" wrapText="1"/>
    </xf>
    <xf numFmtId="0" fontId="7" fillId="18" borderId="23" xfId="0" applyFont="1" applyFill="1" applyBorder="1" applyAlignment="1">
      <alignment horizontal="center" vertical="center" wrapText="1"/>
    </xf>
    <xf numFmtId="0" fontId="7" fillId="18" borderId="22" xfId="0" applyFont="1" applyFill="1" applyBorder="1" applyAlignment="1">
      <alignment horizontal="center" vertical="center" wrapText="1"/>
    </xf>
    <xf numFmtId="0" fontId="7" fillId="18" borderId="21" xfId="0" applyFont="1" applyFill="1" applyBorder="1" applyAlignment="1">
      <alignment horizontal="left" vertical="center" wrapText="1"/>
    </xf>
    <xf numFmtId="0" fontId="7" fillId="18" borderId="23" xfId="0" applyFont="1" applyFill="1" applyBorder="1" applyAlignment="1">
      <alignment horizontal="left" vertical="center" wrapText="1"/>
    </xf>
    <xf numFmtId="0" fontId="7" fillId="18" borderId="22"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23" xfId="0" applyFont="1" applyBorder="1" applyAlignment="1">
      <alignment horizontal="left" vertical="center" wrapText="1"/>
    </xf>
    <xf numFmtId="0" fontId="7" fillId="0" borderId="22" xfId="0" applyFont="1" applyBorder="1" applyAlignment="1">
      <alignment horizontal="left"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27" fillId="0" borderId="0" xfId="0" applyFont="1" applyAlignment="1">
      <alignment horizontal="left"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00000000-0005-0000-0000-000003000000}"/>
    <cellStyle name="Normal 2 2" xfId="2" xr:uid="{00000000-0005-0000-0000-000004000000}"/>
    <cellStyle name="Normal 2 2 2" xfId="5" xr:uid="{00000000-0005-0000-0000-000005000000}"/>
    <cellStyle name="Normal 3" xfId="3" xr:uid="{00000000-0005-0000-0000-000006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81</xdr:row>
      <xdr:rowOff>60854</xdr:rowOff>
    </xdr:from>
    <xdr:to>
      <xdr:col>18</xdr:col>
      <xdr:colOff>1953001</xdr:colOff>
      <xdr:row>171</xdr:row>
      <xdr:rowOff>2599</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5"/>
  <sheetViews>
    <sheetView showGridLines="0" tabSelected="1" topLeftCell="AU1" zoomScale="70" zoomScaleNormal="70" workbookViewId="0">
      <selection activeCell="AX5" sqref="AX5"/>
    </sheetView>
  </sheetViews>
  <sheetFormatPr baseColWidth="10" defaultColWidth="11.44140625" defaultRowHeight="14.4" x14ac:dyDescent="0.3"/>
  <cols>
    <col min="1" max="1" width="25.88671875" style="52" customWidth="1"/>
    <col min="2" max="2" width="29.88671875" style="52" hidden="1" customWidth="1"/>
    <col min="3" max="3" width="12.5546875" style="52" hidden="1" customWidth="1"/>
    <col min="4" max="4" width="20.44140625" style="52" customWidth="1"/>
    <col min="5" max="5" width="14.109375" style="52" hidden="1" customWidth="1"/>
    <col min="6" max="6" width="29.109375" style="52" customWidth="1"/>
    <col min="7" max="7" width="27" style="52" customWidth="1"/>
    <col min="8" max="8" width="27.5546875" style="52" customWidth="1"/>
    <col min="9" max="9" width="16.109375" style="52" customWidth="1"/>
    <col min="10" max="10" width="16.88671875" style="52" customWidth="1"/>
    <col min="11" max="11" width="16.88671875" style="52" hidden="1" customWidth="1"/>
    <col min="12" max="12" width="11.44140625" style="52" customWidth="1"/>
    <col min="13" max="13" width="15.6640625" style="52" customWidth="1"/>
    <col min="14" max="14" width="17" style="52" customWidth="1"/>
    <col min="15" max="15" width="15.88671875" style="52" customWidth="1"/>
    <col min="16" max="16" width="16.33203125" style="52" customWidth="1"/>
    <col min="17" max="17" width="32" style="52" customWidth="1"/>
    <col min="18" max="18" width="42.5546875" style="52" customWidth="1"/>
    <col min="19" max="19" width="31.88671875" style="52" customWidth="1"/>
    <col min="20" max="20" width="40.5546875" style="52" customWidth="1"/>
    <col min="21" max="21" width="20.6640625" style="52" customWidth="1"/>
    <col min="22" max="22" width="89.33203125" style="52" customWidth="1"/>
    <col min="23" max="28" width="9.5546875" style="52" hidden="1" customWidth="1"/>
    <col min="29" max="29" width="16.5546875" style="52" hidden="1" customWidth="1"/>
    <col min="30" max="30" width="8.109375" style="52" hidden="1" customWidth="1"/>
    <col min="31" max="31" width="20" style="52" hidden="1" customWidth="1"/>
    <col min="32" max="32" width="27.44140625" style="52" hidden="1" customWidth="1"/>
    <col min="33" max="33" width="13.6640625" style="52" hidden="1" customWidth="1"/>
    <col min="34" max="34" width="15.109375" style="52" hidden="1" customWidth="1"/>
    <col min="35" max="35" width="25.6640625" style="52" hidden="1" customWidth="1"/>
    <col min="36" max="37" width="15.44140625" style="52" hidden="1" customWidth="1"/>
    <col min="38" max="38" width="13.6640625" style="52" hidden="1" customWidth="1"/>
    <col min="39" max="39" width="12.44140625" style="52" hidden="1" customWidth="1"/>
    <col min="40" max="42" width="13.5546875" style="52" hidden="1" customWidth="1"/>
    <col min="43" max="43" width="14.88671875" style="52" hidden="1" customWidth="1"/>
    <col min="44" max="44" width="29.6640625" style="52" customWidth="1"/>
    <col min="45" max="45" width="29.88671875" style="52" customWidth="1"/>
    <col min="46" max="46" width="31.6640625" style="53" customWidth="1"/>
    <col min="47" max="47" width="47.5546875" style="52" customWidth="1"/>
    <col min="48" max="48" width="45.88671875" style="52" hidden="1" customWidth="1"/>
    <col min="49" max="49" width="49.33203125" style="52" customWidth="1"/>
    <col min="50" max="50" width="40.109375" style="52" customWidth="1"/>
    <col min="51" max="51" width="24.6640625" style="52" customWidth="1"/>
    <col min="52" max="16384" width="11.44140625" style="52"/>
  </cols>
  <sheetData>
    <row r="1" spans="1:51" ht="47.95" customHeight="1" x14ac:dyDescent="0.3"/>
    <row r="2" spans="1:51" ht="39.799999999999997" customHeight="1" x14ac:dyDescent="0.3">
      <c r="A2" s="104" t="s">
        <v>392</v>
      </c>
      <c r="B2" s="104"/>
      <c r="C2" s="104"/>
      <c r="D2" s="104"/>
      <c r="E2" s="104"/>
      <c r="F2" s="104"/>
      <c r="G2" s="104"/>
    </row>
    <row r="3" spans="1:51" ht="20.3" customHeight="1" x14ac:dyDescent="0.3">
      <c r="A3" s="88"/>
      <c r="B3" s="88"/>
      <c r="C3" s="88"/>
      <c r="D3" s="88"/>
      <c r="E3" s="88"/>
      <c r="G3" s="54"/>
    </row>
    <row r="4" spans="1:51" ht="127.5" customHeight="1" x14ac:dyDescent="0.3">
      <c r="A4" s="55" t="s">
        <v>0</v>
      </c>
      <c r="B4" s="55" t="s">
        <v>2</v>
      </c>
      <c r="C4" s="55" t="s">
        <v>3</v>
      </c>
      <c r="D4" s="55" t="s">
        <v>4</v>
      </c>
      <c r="E4" s="55" t="s">
        <v>5</v>
      </c>
      <c r="F4" s="49" t="s">
        <v>327</v>
      </c>
      <c r="G4" s="49" t="s">
        <v>328</v>
      </c>
      <c r="H4" s="49" t="s">
        <v>329</v>
      </c>
      <c r="I4" s="55" t="s">
        <v>347</v>
      </c>
      <c r="J4" s="50" t="s">
        <v>308</v>
      </c>
      <c r="K4" s="56" t="s">
        <v>309</v>
      </c>
      <c r="L4" s="55" t="s">
        <v>8</v>
      </c>
      <c r="M4" s="55" t="s">
        <v>9</v>
      </c>
      <c r="N4" s="55" t="s">
        <v>348</v>
      </c>
      <c r="O4" s="55" t="s">
        <v>349</v>
      </c>
      <c r="P4" s="49" t="s">
        <v>321</v>
      </c>
      <c r="Q4" s="49" t="s">
        <v>322</v>
      </c>
      <c r="R4" s="49" t="s">
        <v>323</v>
      </c>
      <c r="S4" s="51" t="s">
        <v>324</v>
      </c>
      <c r="T4" s="51" t="s">
        <v>325</v>
      </c>
      <c r="U4" s="77" t="s">
        <v>373</v>
      </c>
      <c r="V4" s="77" t="s">
        <v>374</v>
      </c>
      <c r="W4" s="57" t="s">
        <v>350</v>
      </c>
      <c r="X4" s="57" t="s">
        <v>351</v>
      </c>
      <c r="Y4" s="57" t="s">
        <v>352</v>
      </c>
      <c r="Z4" s="57" t="s">
        <v>353</v>
      </c>
      <c r="AA4" s="57" t="s">
        <v>354</v>
      </c>
      <c r="AB4" s="57" t="s">
        <v>355</v>
      </c>
      <c r="AC4" s="57" t="s">
        <v>356</v>
      </c>
      <c r="AD4" s="57" t="s">
        <v>83</v>
      </c>
      <c r="AE4" s="55" t="s">
        <v>357</v>
      </c>
      <c r="AF4" s="55" t="s">
        <v>358</v>
      </c>
      <c r="AG4" s="55" t="s">
        <v>217</v>
      </c>
      <c r="AH4" s="55" t="s">
        <v>359</v>
      </c>
      <c r="AI4" s="55" t="s">
        <v>360</v>
      </c>
      <c r="AJ4" s="55" t="s">
        <v>361</v>
      </c>
      <c r="AK4" s="55" t="s">
        <v>362</v>
      </c>
      <c r="AL4" s="55" t="s">
        <v>10</v>
      </c>
      <c r="AM4" s="55" t="s">
        <v>11</v>
      </c>
      <c r="AN4" s="55" t="s">
        <v>363</v>
      </c>
      <c r="AO4" s="55" t="s">
        <v>364</v>
      </c>
      <c r="AP4" s="55" t="s">
        <v>12</v>
      </c>
      <c r="AQ4" s="55" t="s">
        <v>13</v>
      </c>
      <c r="AR4" s="49" t="s">
        <v>326</v>
      </c>
      <c r="AS4" s="55" t="s">
        <v>15</v>
      </c>
      <c r="AT4" s="55" t="s">
        <v>16</v>
      </c>
      <c r="AU4" s="55" t="s">
        <v>277</v>
      </c>
      <c r="AV4" s="55" t="s">
        <v>278</v>
      </c>
      <c r="AW4" s="58" t="s">
        <v>330</v>
      </c>
      <c r="AX4" s="78" t="s">
        <v>380</v>
      </c>
      <c r="AY4" s="78" t="s">
        <v>376</v>
      </c>
    </row>
    <row r="5" spans="1:51" ht="354.15" customHeight="1" x14ac:dyDescent="0.3">
      <c r="A5" s="85" t="s">
        <v>19</v>
      </c>
      <c r="B5" s="45" t="s">
        <v>272</v>
      </c>
      <c r="C5" s="45" t="s">
        <v>67</v>
      </c>
      <c r="D5" s="45" t="s">
        <v>273</v>
      </c>
      <c r="E5" s="45" t="s">
        <v>24</v>
      </c>
      <c r="F5" s="45" t="s">
        <v>343</v>
      </c>
      <c r="G5" s="45" t="s">
        <v>368</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315</v>
      </c>
      <c r="R5" s="14" t="s">
        <v>316</v>
      </c>
      <c r="S5" s="14" t="s">
        <v>317</v>
      </c>
      <c r="T5" s="14" t="s">
        <v>365</v>
      </c>
      <c r="U5" s="78" t="s">
        <v>365</v>
      </c>
      <c r="V5" s="81" t="s">
        <v>396</v>
      </c>
      <c r="W5" s="46">
        <v>15</v>
      </c>
      <c r="X5" s="46">
        <v>15</v>
      </c>
      <c r="Y5" s="46">
        <v>15</v>
      </c>
      <c r="Z5" s="46">
        <v>15</v>
      </c>
      <c r="AA5" s="46">
        <v>15</v>
      </c>
      <c r="AB5" s="46">
        <v>15</v>
      </c>
      <c r="AC5" s="46">
        <v>10</v>
      </c>
      <c r="AD5" s="46">
        <f t="shared" ref="AD5:AD7" si="0">SUM(W5:AC5)</f>
        <v>100</v>
      </c>
      <c r="AE5" s="46" t="s">
        <v>44</v>
      </c>
      <c r="AF5" s="46" t="s">
        <v>44</v>
      </c>
      <c r="AG5" s="46" t="str">
        <f>IFERROR(VLOOKUP(CONCATENATE(AE5,AF5),Parámetro!$A$2:$B$10,2,FALSE),"-")</f>
        <v>Fuerte</v>
      </c>
      <c r="AH5" s="46">
        <v>100</v>
      </c>
      <c r="AI5" s="46" t="s">
        <v>44</v>
      </c>
      <c r="AJ5" s="46" t="s">
        <v>46</v>
      </c>
      <c r="AK5" s="46" t="s">
        <v>45</v>
      </c>
      <c r="AL5" s="46">
        <v>2</v>
      </c>
      <c r="AM5" s="46">
        <v>0</v>
      </c>
      <c r="AN5" s="64" t="s">
        <v>80</v>
      </c>
      <c r="AO5" s="64" t="s">
        <v>62</v>
      </c>
      <c r="AP5" s="65" t="str">
        <f>IFERROR(VLOOKUP(CONCATENATE(AN5,AO5),Parámetro!$A$56:$B$80,2,FALSE),"-")</f>
        <v>Moderado (3)</v>
      </c>
      <c r="AQ5" s="46" t="s">
        <v>34</v>
      </c>
      <c r="AR5" s="45" t="s">
        <v>318</v>
      </c>
      <c r="AS5" s="14" t="s">
        <v>276</v>
      </c>
      <c r="AT5" s="66" t="s">
        <v>372</v>
      </c>
      <c r="AU5" s="45" t="s">
        <v>282</v>
      </c>
      <c r="AV5" s="82" t="s">
        <v>285</v>
      </c>
      <c r="AW5" s="45" t="s">
        <v>319</v>
      </c>
      <c r="AX5" s="80" t="s">
        <v>397</v>
      </c>
      <c r="AY5" s="78" t="s">
        <v>375</v>
      </c>
    </row>
    <row r="6" spans="1:51" ht="218.65" customHeight="1" x14ac:dyDescent="0.3">
      <c r="A6" s="86"/>
      <c r="B6" s="45" t="s">
        <v>272</v>
      </c>
      <c r="C6" s="45" t="s">
        <v>67</v>
      </c>
      <c r="D6" s="45" t="s">
        <v>273</v>
      </c>
      <c r="E6" s="45" t="s">
        <v>24</v>
      </c>
      <c r="F6" s="14" t="s">
        <v>381</v>
      </c>
      <c r="G6" s="45" t="s">
        <v>369</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7" t="s">
        <v>274</v>
      </c>
      <c r="O6" s="14" t="s">
        <v>275</v>
      </c>
      <c r="P6" s="14" t="s">
        <v>281</v>
      </c>
      <c r="Q6" s="45" t="s">
        <v>382</v>
      </c>
      <c r="R6" s="14" t="s">
        <v>312</v>
      </c>
      <c r="S6" s="45" t="s">
        <v>283</v>
      </c>
      <c r="T6" s="14" t="s">
        <v>313</v>
      </c>
      <c r="U6" s="78" t="s">
        <v>377</v>
      </c>
      <c r="V6" s="81" t="s">
        <v>398</v>
      </c>
      <c r="W6" s="46">
        <v>15</v>
      </c>
      <c r="X6" s="46">
        <v>15</v>
      </c>
      <c r="Y6" s="46">
        <v>15</v>
      </c>
      <c r="Z6" s="46">
        <v>15</v>
      </c>
      <c r="AA6" s="46">
        <v>15</v>
      </c>
      <c r="AB6" s="46">
        <v>15</v>
      </c>
      <c r="AC6" s="46">
        <v>10</v>
      </c>
      <c r="AD6" s="46">
        <f t="shared" si="0"/>
        <v>100</v>
      </c>
      <c r="AE6" s="46" t="s">
        <v>44</v>
      </c>
      <c r="AF6" s="46" t="s">
        <v>44</v>
      </c>
      <c r="AG6" s="46" t="str">
        <f>IFERROR(VLOOKUP(CONCATENATE(AE6,AF6),Parámetro!$A$2:$B$10,2,FALSE),"-")</f>
        <v>Fuerte</v>
      </c>
      <c r="AH6" s="46">
        <v>100</v>
      </c>
      <c r="AI6" s="46" t="s">
        <v>44</v>
      </c>
      <c r="AJ6" s="46" t="s">
        <v>46</v>
      </c>
      <c r="AK6" s="46" t="s">
        <v>45</v>
      </c>
      <c r="AL6" s="46">
        <v>2</v>
      </c>
      <c r="AM6" s="46">
        <v>0</v>
      </c>
      <c r="AN6" s="46" t="s">
        <v>80</v>
      </c>
      <c r="AO6" s="46" t="s">
        <v>62</v>
      </c>
      <c r="AP6" s="68" t="str">
        <f>IFERROR(VLOOKUP(CONCATENATE(AN6,AO6),Parámetro!$A$56:$B$80,2,FALSE),"-")</f>
        <v>Moderado (3)</v>
      </c>
      <c r="AQ6" s="46" t="s">
        <v>34</v>
      </c>
      <c r="AR6" s="45" t="s">
        <v>320</v>
      </c>
      <c r="AS6" s="14" t="s">
        <v>284</v>
      </c>
      <c r="AT6" s="66" t="s">
        <v>372</v>
      </c>
      <c r="AU6" s="14" t="s">
        <v>366</v>
      </c>
      <c r="AV6" s="83"/>
      <c r="AW6" s="45" t="s">
        <v>314</v>
      </c>
      <c r="AX6" s="80" t="s">
        <v>394</v>
      </c>
      <c r="AY6" s="78" t="s">
        <v>378</v>
      </c>
    </row>
    <row r="7" spans="1:51" ht="120.45" customHeight="1" x14ac:dyDescent="0.3">
      <c r="A7" s="86"/>
      <c r="B7" s="45" t="s">
        <v>272</v>
      </c>
      <c r="C7" s="45" t="s">
        <v>67</v>
      </c>
      <c r="D7" s="45" t="s">
        <v>273</v>
      </c>
      <c r="E7" s="45" t="s">
        <v>24</v>
      </c>
      <c r="F7" s="14" t="s">
        <v>383</v>
      </c>
      <c r="G7" s="45" t="s">
        <v>370</v>
      </c>
      <c r="H7" s="11" t="s">
        <v>331</v>
      </c>
      <c r="I7" s="46" t="s">
        <v>80</v>
      </c>
      <c r="J7" s="60" t="s">
        <v>107</v>
      </c>
      <c r="K7" s="61"/>
      <c r="L7" s="69" t="s">
        <v>119</v>
      </c>
      <c r="M7" s="46" t="s">
        <v>72</v>
      </c>
      <c r="N7" s="67" t="s">
        <v>274</v>
      </c>
      <c r="O7" s="14" t="s">
        <v>332</v>
      </c>
      <c r="P7" s="14" t="s">
        <v>333</v>
      </c>
      <c r="Q7" s="45" t="s">
        <v>384</v>
      </c>
      <c r="R7" s="14" t="s">
        <v>334</v>
      </c>
      <c r="S7" s="45" t="s">
        <v>335</v>
      </c>
      <c r="T7" s="14" t="s">
        <v>336</v>
      </c>
      <c r="U7" s="78" t="s">
        <v>379</v>
      </c>
      <c r="V7" s="81" t="s">
        <v>393</v>
      </c>
      <c r="W7" s="46">
        <v>15</v>
      </c>
      <c r="X7" s="46">
        <v>15</v>
      </c>
      <c r="Y7" s="46">
        <v>15</v>
      </c>
      <c r="Z7" s="46">
        <v>15</v>
      </c>
      <c r="AA7" s="46">
        <v>15</v>
      </c>
      <c r="AB7" s="46">
        <v>15</v>
      </c>
      <c r="AC7" s="46">
        <v>10</v>
      </c>
      <c r="AD7" s="46">
        <f t="shared" si="0"/>
        <v>100</v>
      </c>
      <c r="AE7" s="46" t="s">
        <v>44</v>
      </c>
      <c r="AF7" s="46" t="s">
        <v>44</v>
      </c>
      <c r="AG7" s="46" t="str">
        <f>IFERROR(VLOOKUP(CONCATENATE(AE7,AF7),Parámetro!$A$2:$B$10,2,FALSE),"-")</f>
        <v>Fuerte</v>
      </c>
      <c r="AH7" s="46">
        <v>100</v>
      </c>
      <c r="AI7" s="46" t="s">
        <v>44</v>
      </c>
      <c r="AJ7" s="46" t="s">
        <v>46</v>
      </c>
      <c r="AK7" s="46" t="s">
        <v>45</v>
      </c>
      <c r="AL7" s="46">
        <v>2</v>
      </c>
      <c r="AM7" s="46">
        <v>0</v>
      </c>
      <c r="AN7" s="46" t="s">
        <v>80</v>
      </c>
      <c r="AO7" s="46" t="s">
        <v>107</v>
      </c>
      <c r="AP7" s="68" t="str">
        <f>IFERROR(VLOOKUP(CONCATENATE(AN7,AO7),Parámetro!$A$56:$B$80,2,FALSE),"-")</f>
        <v>Alto (5)</v>
      </c>
      <c r="AQ7" s="46" t="s">
        <v>34</v>
      </c>
      <c r="AR7" s="45" t="s">
        <v>338</v>
      </c>
      <c r="AS7" s="14" t="s">
        <v>337</v>
      </c>
      <c r="AT7" s="66" t="s">
        <v>372</v>
      </c>
      <c r="AU7" s="14" t="s">
        <v>367</v>
      </c>
      <c r="AV7" s="83"/>
      <c r="AW7" s="45" t="s">
        <v>339</v>
      </c>
      <c r="AX7" s="80" t="s">
        <v>395</v>
      </c>
      <c r="AY7" s="78" t="s">
        <v>378</v>
      </c>
    </row>
    <row r="8" spans="1:51" ht="214.7" customHeight="1" x14ac:dyDescent="0.3">
      <c r="A8" s="87"/>
      <c r="B8" s="45" t="s">
        <v>272</v>
      </c>
      <c r="C8" s="45" t="s">
        <v>67</v>
      </c>
      <c r="D8" s="14" t="s">
        <v>273</v>
      </c>
      <c r="E8" s="14" t="s">
        <v>24</v>
      </c>
      <c r="F8" s="14" t="s">
        <v>340</v>
      </c>
      <c r="G8" s="45" t="s">
        <v>385</v>
      </c>
      <c r="H8" s="11" t="s">
        <v>331</v>
      </c>
      <c r="I8" s="46" t="s">
        <v>70</v>
      </c>
      <c r="J8" s="60" t="s">
        <v>107</v>
      </c>
      <c r="K8" s="61"/>
      <c r="L8" s="62" t="s">
        <v>127</v>
      </c>
      <c r="M8" s="46" t="s">
        <v>72</v>
      </c>
      <c r="N8" s="67" t="s">
        <v>274</v>
      </c>
      <c r="O8" s="14" t="s">
        <v>332</v>
      </c>
      <c r="P8" s="14" t="s">
        <v>341</v>
      </c>
      <c r="Q8" s="45" t="s">
        <v>342</v>
      </c>
      <c r="R8" s="14" t="s">
        <v>344</v>
      </c>
      <c r="S8" s="45" t="s">
        <v>335</v>
      </c>
      <c r="T8" s="14" t="s">
        <v>336</v>
      </c>
      <c r="U8" s="78" t="s">
        <v>336</v>
      </c>
      <c r="V8" s="80" t="s">
        <v>402</v>
      </c>
      <c r="W8" s="46">
        <v>15</v>
      </c>
      <c r="X8" s="46">
        <v>15</v>
      </c>
      <c r="Y8" s="46">
        <v>15</v>
      </c>
      <c r="Z8" s="46">
        <v>15</v>
      </c>
      <c r="AA8" s="46">
        <v>15</v>
      </c>
      <c r="AB8" s="46">
        <v>15</v>
      </c>
      <c r="AC8" s="46">
        <v>10</v>
      </c>
      <c r="AD8" s="46">
        <f t="shared" ref="AD8" si="1">SUM(W8:AC8)</f>
        <v>100</v>
      </c>
      <c r="AE8" s="46" t="s">
        <v>44</v>
      </c>
      <c r="AF8" s="46" t="s">
        <v>44</v>
      </c>
      <c r="AG8" s="46" t="str">
        <f>IFERROR(VLOOKUP(CONCATENATE(AE8,AF8),Parámetro!$A$2:$B$10,2,FALSE),"-")</f>
        <v>Fuerte</v>
      </c>
      <c r="AH8" s="46">
        <v>100</v>
      </c>
      <c r="AI8" s="46" t="s">
        <v>44</v>
      </c>
      <c r="AJ8" s="46" t="s">
        <v>46</v>
      </c>
      <c r="AK8" s="46" t="s">
        <v>45</v>
      </c>
      <c r="AL8" s="46">
        <v>2</v>
      </c>
      <c r="AM8" s="46">
        <v>0</v>
      </c>
      <c r="AN8" s="46" t="s">
        <v>80</v>
      </c>
      <c r="AO8" s="46" t="s">
        <v>107</v>
      </c>
      <c r="AP8" s="68" t="str">
        <f>IFERROR(VLOOKUP(CONCATENATE(AN8,AO8),Parámetro!$A$56:$B$80,2,FALSE),"-")</f>
        <v>Alto (5)</v>
      </c>
      <c r="AQ8" s="46" t="s">
        <v>34</v>
      </c>
      <c r="AR8" s="45" t="s">
        <v>345</v>
      </c>
      <c r="AS8" s="14" t="s">
        <v>337</v>
      </c>
      <c r="AT8" s="66" t="s">
        <v>372</v>
      </c>
      <c r="AU8" s="14" t="s">
        <v>346</v>
      </c>
      <c r="AV8" s="84"/>
      <c r="AW8" s="45" t="s">
        <v>371</v>
      </c>
      <c r="AX8" s="80" t="s">
        <v>395</v>
      </c>
      <c r="AY8" s="78" t="s">
        <v>378</v>
      </c>
    </row>
    <row r="9" spans="1:51" ht="38.950000000000003" customHeight="1" x14ac:dyDescent="0.3">
      <c r="B9" s="70"/>
      <c r="C9" s="70"/>
      <c r="G9" s="70"/>
      <c r="H9" s="71"/>
      <c r="I9" s="72"/>
      <c r="J9" s="73"/>
      <c r="K9" s="74"/>
      <c r="L9" s="72"/>
      <c r="M9" s="72"/>
      <c r="N9" s="75"/>
      <c r="Q9" s="70"/>
      <c r="S9" s="70"/>
      <c r="W9" s="72"/>
      <c r="X9" s="72"/>
      <c r="Y9" s="72"/>
      <c r="Z9" s="72"/>
      <c r="AA9" s="72"/>
      <c r="AB9" s="72"/>
      <c r="AC9" s="72"/>
      <c r="AD9" s="72"/>
      <c r="AE9" s="72"/>
      <c r="AF9" s="72"/>
      <c r="AG9" s="72"/>
      <c r="AH9" s="72"/>
      <c r="AI9" s="72"/>
      <c r="AJ9" s="72"/>
      <c r="AK9" s="72"/>
      <c r="AL9" s="72"/>
      <c r="AM9" s="72"/>
      <c r="AN9" s="72"/>
      <c r="AO9" s="72"/>
      <c r="AP9" s="76"/>
      <c r="AQ9" s="72"/>
      <c r="AR9" s="70"/>
      <c r="AW9" s="70"/>
    </row>
    <row r="10" spans="1:51" ht="54" customHeight="1" x14ac:dyDescent="0.3"/>
    <row r="11" spans="1:51" x14ac:dyDescent="0.3">
      <c r="A11" s="89" t="s">
        <v>386</v>
      </c>
      <c r="B11" s="90"/>
      <c r="C11" s="90"/>
      <c r="D11" s="90"/>
      <c r="E11" s="90"/>
      <c r="F11" s="90"/>
      <c r="G11" s="91"/>
    </row>
    <row r="12" spans="1:51" ht="113.25" customHeight="1" x14ac:dyDescent="0.3">
      <c r="A12" s="79" t="s">
        <v>387</v>
      </c>
      <c r="B12" s="92" t="s">
        <v>399</v>
      </c>
      <c r="C12" s="93"/>
      <c r="D12" s="93"/>
      <c r="E12" s="93"/>
      <c r="F12" s="93"/>
      <c r="G12" s="94"/>
    </row>
    <row r="13" spans="1:51" ht="77.25" customHeight="1" x14ac:dyDescent="0.3">
      <c r="A13" s="79" t="s">
        <v>388</v>
      </c>
      <c r="B13" s="95" t="s">
        <v>400</v>
      </c>
      <c r="C13" s="96"/>
      <c r="D13" s="96"/>
      <c r="E13" s="96"/>
      <c r="F13" s="96"/>
      <c r="G13" s="97"/>
    </row>
    <row r="14" spans="1:51" ht="140.25" customHeight="1" x14ac:dyDescent="0.3">
      <c r="A14" s="79" t="s">
        <v>389</v>
      </c>
      <c r="B14" s="98" t="s">
        <v>390</v>
      </c>
      <c r="C14" s="99"/>
      <c r="D14" s="99"/>
      <c r="E14" s="99"/>
      <c r="F14" s="99"/>
      <c r="G14" s="100"/>
    </row>
    <row r="15" spans="1:51" ht="74.95" customHeight="1" x14ac:dyDescent="0.3">
      <c r="A15" s="79" t="s">
        <v>391</v>
      </c>
      <c r="B15" s="101" t="s">
        <v>401</v>
      </c>
      <c r="C15" s="102"/>
      <c r="D15" s="102"/>
      <c r="E15" s="102"/>
      <c r="F15" s="102"/>
      <c r="G15" s="103"/>
    </row>
  </sheetData>
  <mergeCells count="9">
    <mergeCell ref="B13:G13"/>
    <mergeCell ref="B14:G14"/>
    <mergeCell ref="B15:G15"/>
    <mergeCell ref="A2:G2"/>
    <mergeCell ref="AV5:AV8"/>
    <mergeCell ref="A5:A8"/>
    <mergeCell ref="A3:E3"/>
    <mergeCell ref="A11:G11"/>
    <mergeCell ref="B12:G12"/>
  </mergeCells>
  <conditionalFormatting sqref="K5:K9">
    <cfRule type="containsText" dxfId="24" priority="1" operator="containsText" text="❌">
      <formula>NOT(ISERROR(SEARCH(("❌"),(K5))))</formula>
    </cfRule>
  </conditionalFormatting>
  <conditionalFormatting sqref="L3 AP3 L5:L1048576 AP5:AP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Parámetro!$A$93:$A$96</xm:f>
          </x14:formula1>
          <xm:sqref>AQ3 AQ5:AQ1048576</xm:sqref>
        </x14:dataValidation>
        <x14:dataValidation type="list" allowBlank="1" showInputMessage="1" showErrorMessage="1" xr:uid="{00000000-0002-0000-0000-000001000000}">
          <x14:formula1>
            <xm:f>Parámetro!$A$47:$A$51</xm:f>
          </x14:formula1>
          <xm:sqref>AO3 J3:K3 AO5:AO1048576 J10:K1048576</xm:sqref>
        </x14:dataValidation>
        <x14:dataValidation type="list" allowBlank="1" showInputMessage="1" showErrorMessage="1" xr:uid="{00000000-0002-0000-0000-000002000000}">
          <x14:formula1>
            <xm:f>Parámetro!$A$40:$A$44</xm:f>
          </x14:formula1>
          <xm:sqref>AN3 I3 AN5:AN1048576 I5:I1048576</xm:sqref>
        </x14:dataValidation>
        <x14:dataValidation type="list" allowBlank="1" showInputMessage="1" showErrorMessage="1" xr:uid="{00000000-0002-0000-0000-000003000000}">
          <x14:formula1>
            <xm:f>Parámetro!$G$2:$G$4</xm:f>
          </x14:formula1>
          <xm:sqref>AC3 AC5:AC1048576</xm:sqref>
        </x14:dataValidation>
        <x14:dataValidation type="list" allowBlank="1" showInputMessage="1" showErrorMessage="1" xr:uid="{00000000-0002-0000-0000-000004000000}">
          <x14:formula1>
            <xm:f>Parámetro!$F$2:$F$4</xm:f>
          </x14:formula1>
          <xm:sqref>Z3 Z5:Z1048576</xm:sqref>
        </x14:dataValidation>
        <x14:dataValidation type="list" allowBlank="1" showInputMessage="1" showErrorMessage="1" xr:uid="{00000000-0002-0000-0000-000005000000}">
          <x14:formula1>
            <xm:f>Parámetro!$E$2:$E$3</xm:f>
          </x14:formula1>
          <xm:sqref>W3:Y3 AA3:AB3 AA5:AB1048576 W5:Y1048576</xm:sqref>
        </x14:dataValidation>
        <x14:dataValidation type="list" allowBlank="1" showInputMessage="1" showErrorMessage="1" xr:uid="{00000000-0002-0000-0000-000006000000}">
          <x14:formula1>
            <xm:f>Parámetro!$B$84:$B$86</xm:f>
          </x14:formula1>
          <xm:sqref>AK3 AK5:AK1048576</xm:sqref>
        </x14:dataValidation>
        <x14:dataValidation type="list" allowBlank="1" showInputMessage="1" showErrorMessage="1" xr:uid="{00000000-0002-0000-0000-000007000000}">
          <x14:formula1>
            <xm:f>Parámetro!$A$84:$A$85</xm:f>
          </x14:formula1>
          <xm:sqref>AJ3 AJ5:AJ1048576</xm:sqref>
        </x14:dataValidation>
        <x14:dataValidation type="list" allowBlank="1" showInputMessage="1" showErrorMessage="1" xr:uid="{00000000-0002-0000-0000-000008000000}">
          <x14:formula1>
            <xm:f>Parámetro!$A$89:$A$90</xm:f>
          </x14:formula1>
          <xm:sqref>M3 M5:M1048576</xm:sqref>
        </x14:dataValidation>
        <x14:dataValidation type="list" allowBlank="1" showInputMessage="1" showErrorMessage="1" xr:uid="{00000000-0002-0000-0000-000009000000}">
          <x14:formula1>
            <xm:f>Parámetro!$A$118:$A$120</xm:f>
          </x14:formula1>
          <xm:sqref>AF3 AF5:AF1048576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9" sqref="H19"/>
    </sheetView>
  </sheetViews>
  <sheetFormatPr baseColWidth="10" defaultColWidth="11.44140625" defaultRowHeight="14.4" x14ac:dyDescent="0.25"/>
  <cols>
    <col min="1" max="16384" width="11.44140625" style="47"/>
  </cols>
  <sheetData>
    <row r="1" spans="1:12" ht="17.7" x14ac:dyDescent="0.3">
      <c r="A1" s="106" t="s">
        <v>286</v>
      </c>
      <c r="B1" s="106"/>
      <c r="C1" s="106"/>
      <c r="D1" s="106"/>
      <c r="E1" s="106"/>
      <c r="F1" s="106"/>
      <c r="G1" s="106"/>
      <c r="H1" s="106"/>
    </row>
    <row r="2" spans="1:12" x14ac:dyDescent="0.25">
      <c r="A2" s="105" t="s">
        <v>287</v>
      </c>
      <c r="B2" s="105"/>
      <c r="C2" s="105"/>
      <c r="D2" s="105"/>
      <c r="E2" s="105"/>
      <c r="F2" s="105"/>
      <c r="G2" s="105"/>
      <c r="H2" s="48" t="s">
        <v>290</v>
      </c>
    </row>
    <row r="3" spans="1:12" x14ac:dyDescent="0.25">
      <c r="A3" s="105" t="s">
        <v>289</v>
      </c>
      <c r="B3" s="105"/>
      <c r="C3" s="105"/>
      <c r="D3" s="105"/>
      <c r="E3" s="105"/>
      <c r="F3" s="105"/>
      <c r="G3" s="105"/>
      <c r="H3" s="48" t="s">
        <v>290</v>
      </c>
    </row>
    <row r="4" spans="1:12" x14ac:dyDescent="0.25">
      <c r="A4" s="105" t="s">
        <v>291</v>
      </c>
      <c r="B4" s="105"/>
      <c r="C4" s="105"/>
      <c r="D4" s="105"/>
      <c r="E4" s="105"/>
      <c r="F4" s="105"/>
      <c r="G4" s="105"/>
      <c r="H4" s="48" t="s">
        <v>290</v>
      </c>
    </row>
    <row r="5" spans="1:12" x14ac:dyDescent="0.25">
      <c r="A5" s="105" t="s">
        <v>292</v>
      </c>
      <c r="B5" s="105"/>
      <c r="C5" s="105"/>
      <c r="D5" s="105"/>
      <c r="E5" s="105"/>
      <c r="F5" s="105"/>
      <c r="G5" s="105"/>
      <c r="H5" s="48" t="s">
        <v>290</v>
      </c>
    </row>
    <row r="6" spans="1:12" x14ac:dyDescent="0.25">
      <c r="A6" s="105" t="s">
        <v>293</v>
      </c>
      <c r="B6" s="105"/>
      <c r="C6" s="105"/>
      <c r="D6" s="105"/>
      <c r="E6" s="105"/>
      <c r="F6" s="105"/>
      <c r="G6" s="105"/>
      <c r="H6" s="48" t="s">
        <v>290</v>
      </c>
    </row>
    <row r="7" spans="1:12" x14ac:dyDescent="0.25">
      <c r="A7" s="105" t="s">
        <v>294</v>
      </c>
      <c r="B7" s="105"/>
      <c r="C7" s="105"/>
      <c r="D7" s="105"/>
      <c r="E7" s="105"/>
      <c r="F7" s="105"/>
      <c r="G7" s="105"/>
      <c r="H7" s="48" t="s">
        <v>290</v>
      </c>
    </row>
    <row r="8" spans="1:12" x14ac:dyDescent="0.25">
      <c r="A8" s="105" t="s">
        <v>295</v>
      </c>
      <c r="B8" s="105"/>
      <c r="C8" s="105"/>
      <c r="D8" s="105"/>
      <c r="E8" s="105"/>
      <c r="F8" s="105"/>
      <c r="G8" s="105"/>
      <c r="H8" s="48" t="s">
        <v>290</v>
      </c>
    </row>
    <row r="9" spans="1:12" x14ac:dyDescent="0.25">
      <c r="A9" s="105" t="s">
        <v>296</v>
      </c>
      <c r="B9" s="105"/>
      <c r="C9" s="105"/>
      <c r="D9" s="105"/>
      <c r="E9" s="105"/>
      <c r="F9" s="105"/>
      <c r="G9" s="105"/>
      <c r="H9" s="48" t="s">
        <v>290</v>
      </c>
    </row>
    <row r="10" spans="1:12" x14ac:dyDescent="0.25">
      <c r="A10" s="105" t="s">
        <v>297</v>
      </c>
      <c r="B10" s="105"/>
      <c r="C10" s="105"/>
      <c r="D10" s="105"/>
      <c r="E10" s="105"/>
      <c r="F10" s="105"/>
      <c r="G10" s="105"/>
      <c r="H10" s="48" t="s">
        <v>290</v>
      </c>
    </row>
    <row r="11" spans="1:12" x14ac:dyDescent="0.25">
      <c r="A11" s="105" t="s">
        <v>298</v>
      </c>
      <c r="B11" s="105"/>
      <c r="C11" s="105"/>
      <c r="D11" s="105"/>
      <c r="E11" s="105"/>
      <c r="F11" s="105"/>
      <c r="G11" s="105"/>
      <c r="H11" s="48" t="s">
        <v>288</v>
      </c>
    </row>
    <row r="12" spans="1:12" x14ac:dyDescent="0.25">
      <c r="A12" s="105" t="s">
        <v>299</v>
      </c>
      <c r="B12" s="105"/>
      <c r="C12" s="105"/>
      <c r="D12" s="105"/>
      <c r="E12" s="105"/>
      <c r="F12" s="105"/>
      <c r="G12" s="105"/>
      <c r="H12" s="48" t="s">
        <v>288</v>
      </c>
    </row>
    <row r="13" spans="1:12" x14ac:dyDescent="0.25">
      <c r="A13" s="105" t="s">
        <v>300</v>
      </c>
      <c r="B13" s="105"/>
      <c r="C13" s="105"/>
      <c r="D13" s="105"/>
      <c r="E13" s="105"/>
      <c r="F13" s="105"/>
      <c r="G13" s="105"/>
      <c r="H13" s="48" t="s">
        <v>288</v>
      </c>
      <c r="L13" s="47" t="s">
        <v>288</v>
      </c>
    </row>
    <row r="14" spans="1:12" x14ac:dyDescent="0.25">
      <c r="A14" s="105" t="s">
        <v>301</v>
      </c>
      <c r="B14" s="105"/>
      <c r="C14" s="105"/>
      <c r="D14" s="105"/>
      <c r="E14" s="105"/>
      <c r="F14" s="105"/>
      <c r="G14" s="105"/>
      <c r="H14" s="48" t="s">
        <v>290</v>
      </c>
      <c r="L14" s="47" t="s">
        <v>290</v>
      </c>
    </row>
    <row r="15" spans="1:12" x14ac:dyDescent="0.25">
      <c r="A15" s="105" t="s">
        <v>302</v>
      </c>
      <c r="B15" s="105"/>
      <c r="C15" s="105"/>
      <c r="D15" s="105"/>
      <c r="E15" s="105"/>
      <c r="F15" s="105"/>
      <c r="G15" s="105"/>
      <c r="H15" s="48" t="s">
        <v>290</v>
      </c>
    </row>
    <row r="16" spans="1:12" x14ac:dyDescent="0.25">
      <c r="A16" s="105" t="s">
        <v>310</v>
      </c>
      <c r="B16" s="105"/>
      <c r="C16" s="105"/>
      <c r="D16" s="105"/>
      <c r="E16" s="105"/>
      <c r="F16" s="105"/>
      <c r="G16" s="105"/>
      <c r="H16" s="48" t="s">
        <v>290</v>
      </c>
    </row>
    <row r="17" spans="1:8" x14ac:dyDescent="0.25">
      <c r="A17" s="105" t="s">
        <v>304</v>
      </c>
      <c r="B17" s="105"/>
      <c r="C17" s="105"/>
      <c r="D17" s="105"/>
      <c r="E17" s="105"/>
      <c r="F17" s="105"/>
      <c r="G17" s="105"/>
      <c r="H17" s="48" t="s">
        <v>290</v>
      </c>
    </row>
    <row r="18" spans="1:8" x14ac:dyDescent="0.25">
      <c r="A18" s="105" t="s">
        <v>305</v>
      </c>
      <c r="B18" s="105"/>
      <c r="C18" s="105"/>
      <c r="D18" s="105"/>
      <c r="E18" s="105"/>
      <c r="F18" s="105"/>
      <c r="G18" s="105"/>
      <c r="H18" s="48" t="s">
        <v>290</v>
      </c>
    </row>
    <row r="19" spans="1:8" x14ac:dyDescent="0.25">
      <c r="A19" s="105" t="s">
        <v>306</v>
      </c>
      <c r="B19" s="105"/>
      <c r="C19" s="105"/>
      <c r="D19" s="105"/>
      <c r="E19" s="105"/>
      <c r="F19" s="105"/>
      <c r="G19" s="105"/>
      <c r="H19" s="48" t="s">
        <v>290</v>
      </c>
    </row>
    <row r="20" spans="1:8" x14ac:dyDescent="0.25">
      <c r="A20" s="105" t="s">
        <v>307</v>
      </c>
      <c r="B20" s="105"/>
      <c r="C20" s="105"/>
      <c r="D20" s="105"/>
      <c r="E20" s="105"/>
      <c r="F20" s="105"/>
      <c r="G20" s="105"/>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workbookViewId="0">
      <selection activeCell="H15" sqref="H15"/>
    </sheetView>
  </sheetViews>
  <sheetFormatPr baseColWidth="10" defaultColWidth="11.44140625" defaultRowHeight="14.4" x14ac:dyDescent="0.25"/>
  <cols>
    <col min="1" max="16384" width="11.44140625" style="47"/>
  </cols>
  <sheetData>
    <row r="1" spans="1:12" ht="17.7" x14ac:dyDescent="0.3">
      <c r="A1" s="106" t="s">
        <v>286</v>
      </c>
      <c r="B1" s="106"/>
      <c r="C1" s="106"/>
      <c r="D1" s="106"/>
      <c r="E1" s="106"/>
      <c r="F1" s="106"/>
      <c r="G1" s="106"/>
      <c r="H1" s="106"/>
    </row>
    <row r="2" spans="1:12" x14ac:dyDescent="0.25">
      <c r="A2" s="105" t="s">
        <v>287</v>
      </c>
      <c r="B2" s="105"/>
      <c r="C2" s="105"/>
      <c r="D2" s="105"/>
      <c r="E2" s="105"/>
      <c r="F2" s="105"/>
      <c r="G2" s="105"/>
      <c r="H2" s="48" t="s">
        <v>290</v>
      </c>
    </row>
    <row r="3" spans="1:12" x14ac:dyDescent="0.25">
      <c r="A3" s="105" t="s">
        <v>289</v>
      </c>
      <c r="B3" s="105"/>
      <c r="C3" s="105"/>
      <c r="D3" s="105"/>
      <c r="E3" s="105"/>
      <c r="F3" s="105"/>
      <c r="G3" s="105"/>
      <c r="H3" s="48" t="s">
        <v>290</v>
      </c>
    </row>
    <row r="4" spans="1:12" x14ac:dyDescent="0.25">
      <c r="A4" s="105" t="s">
        <v>291</v>
      </c>
      <c r="B4" s="105"/>
      <c r="C4" s="105"/>
      <c r="D4" s="105"/>
      <c r="E4" s="105"/>
      <c r="F4" s="105"/>
      <c r="G4" s="105"/>
      <c r="H4" s="48" t="s">
        <v>290</v>
      </c>
    </row>
    <row r="5" spans="1:12" x14ac:dyDescent="0.25">
      <c r="A5" s="105" t="s">
        <v>292</v>
      </c>
      <c r="B5" s="105"/>
      <c r="C5" s="105"/>
      <c r="D5" s="105"/>
      <c r="E5" s="105"/>
      <c r="F5" s="105"/>
      <c r="G5" s="105"/>
      <c r="H5" s="48" t="s">
        <v>290</v>
      </c>
    </row>
    <row r="6" spans="1:12" x14ac:dyDescent="0.25">
      <c r="A6" s="105" t="s">
        <v>293</v>
      </c>
      <c r="B6" s="105"/>
      <c r="C6" s="105"/>
      <c r="D6" s="105"/>
      <c r="E6" s="105"/>
      <c r="F6" s="105"/>
      <c r="G6" s="105"/>
      <c r="H6" s="48" t="s">
        <v>290</v>
      </c>
    </row>
    <row r="7" spans="1:12" x14ac:dyDescent="0.25">
      <c r="A7" s="105" t="s">
        <v>294</v>
      </c>
      <c r="B7" s="105"/>
      <c r="C7" s="105"/>
      <c r="D7" s="105"/>
      <c r="E7" s="105"/>
      <c r="F7" s="105"/>
      <c r="G7" s="105"/>
      <c r="H7" s="48" t="s">
        <v>288</v>
      </c>
    </row>
    <row r="8" spans="1:12" x14ac:dyDescent="0.25">
      <c r="A8" s="105" t="s">
        <v>295</v>
      </c>
      <c r="B8" s="105"/>
      <c r="C8" s="105"/>
      <c r="D8" s="105"/>
      <c r="E8" s="105"/>
      <c r="F8" s="105"/>
      <c r="G8" s="105"/>
      <c r="H8" s="48" t="s">
        <v>290</v>
      </c>
    </row>
    <row r="9" spans="1:12" x14ac:dyDescent="0.25">
      <c r="A9" s="105" t="s">
        <v>296</v>
      </c>
      <c r="B9" s="105"/>
      <c r="C9" s="105"/>
      <c r="D9" s="105"/>
      <c r="E9" s="105"/>
      <c r="F9" s="105"/>
      <c r="G9" s="105"/>
      <c r="H9" s="48" t="s">
        <v>290</v>
      </c>
    </row>
    <row r="10" spans="1:12" x14ac:dyDescent="0.25">
      <c r="A10" s="105" t="s">
        <v>297</v>
      </c>
      <c r="B10" s="105"/>
      <c r="C10" s="105"/>
      <c r="D10" s="105"/>
      <c r="E10" s="105"/>
      <c r="F10" s="105"/>
      <c r="G10" s="105"/>
      <c r="H10" s="48" t="s">
        <v>290</v>
      </c>
    </row>
    <row r="11" spans="1:12" x14ac:dyDescent="0.25">
      <c r="A11" s="105" t="s">
        <v>298</v>
      </c>
      <c r="B11" s="105"/>
      <c r="C11" s="105"/>
      <c r="D11" s="105"/>
      <c r="E11" s="105"/>
      <c r="F11" s="105"/>
      <c r="G11" s="105"/>
      <c r="H11" s="48" t="s">
        <v>288</v>
      </c>
    </row>
    <row r="12" spans="1:12" x14ac:dyDescent="0.25">
      <c r="A12" s="105" t="s">
        <v>299</v>
      </c>
      <c r="B12" s="105"/>
      <c r="C12" s="105"/>
      <c r="D12" s="105"/>
      <c r="E12" s="105"/>
      <c r="F12" s="105"/>
      <c r="G12" s="105"/>
      <c r="H12" s="48" t="s">
        <v>288</v>
      </c>
    </row>
    <row r="13" spans="1:12" x14ac:dyDescent="0.25">
      <c r="A13" s="105" t="s">
        <v>300</v>
      </c>
      <c r="B13" s="105"/>
      <c r="C13" s="105"/>
      <c r="D13" s="105"/>
      <c r="E13" s="105"/>
      <c r="F13" s="105"/>
      <c r="G13" s="105"/>
      <c r="H13" s="48" t="s">
        <v>288</v>
      </c>
      <c r="L13" s="47" t="s">
        <v>288</v>
      </c>
    </row>
    <row r="14" spans="1:12" x14ac:dyDescent="0.25">
      <c r="A14" s="105" t="s">
        <v>301</v>
      </c>
      <c r="B14" s="105"/>
      <c r="C14" s="105"/>
      <c r="D14" s="105"/>
      <c r="E14" s="105"/>
      <c r="F14" s="105"/>
      <c r="G14" s="105"/>
      <c r="H14" s="48" t="s">
        <v>288</v>
      </c>
      <c r="L14" s="47" t="s">
        <v>290</v>
      </c>
    </row>
    <row r="15" spans="1:12" x14ac:dyDescent="0.25">
      <c r="A15" s="105" t="s">
        <v>302</v>
      </c>
      <c r="B15" s="105"/>
      <c r="C15" s="105"/>
      <c r="D15" s="105"/>
      <c r="E15" s="105"/>
      <c r="F15" s="105"/>
      <c r="G15" s="105"/>
      <c r="H15" s="48" t="s">
        <v>290</v>
      </c>
    </row>
    <row r="16" spans="1:12" x14ac:dyDescent="0.25">
      <c r="A16" s="105" t="s">
        <v>303</v>
      </c>
      <c r="B16" s="105"/>
      <c r="C16" s="105"/>
      <c r="D16" s="105"/>
      <c r="E16" s="105"/>
      <c r="F16" s="105"/>
      <c r="G16" s="105"/>
      <c r="H16" s="48" t="s">
        <v>290</v>
      </c>
    </row>
    <row r="17" spans="1:8" x14ac:dyDescent="0.25">
      <c r="A17" s="105" t="s">
        <v>304</v>
      </c>
      <c r="B17" s="105"/>
      <c r="C17" s="105"/>
      <c r="D17" s="105"/>
      <c r="E17" s="105"/>
      <c r="F17" s="105"/>
      <c r="G17" s="105"/>
      <c r="H17" s="48" t="s">
        <v>290</v>
      </c>
    </row>
    <row r="18" spans="1:8" x14ac:dyDescent="0.25">
      <c r="A18" s="105" t="s">
        <v>305</v>
      </c>
      <c r="B18" s="105"/>
      <c r="C18" s="105"/>
      <c r="D18" s="105"/>
      <c r="E18" s="105"/>
      <c r="F18" s="105"/>
      <c r="G18" s="105"/>
      <c r="H18" s="48" t="s">
        <v>290</v>
      </c>
    </row>
    <row r="19" spans="1:8" x14ac:dyDescent="0.25">
      <c r="A19" s="105" t="s">
        <v>306</v>
      </c>
      <c r="B19" s="105"/>
      <c r="C19" s="105"/>
      <c r="D19" s="105"/>
      <c r="E19" s="105"/>
      <c r="F19" s="105"/>
      <c r="G19" s="105"/>
      <c r="H19" s="48" t="s">
        <v>290</v>
      </c>
    </row>
    <row r="20" spans="1:8" x14ac:dyDescent="0.25">
      <c r="A20" s="105" t="s">
        <v>307</v>
      </c>
      <c r="B20" s="105"/>
      <c r="C20" s="105"/>
      <c r="D20" s="105"/>
      <c r="E20" s="105"/>
      <c r="F20" s="105"/>
      <c r="G20" s="105"/>
      <c r="H20" s="48" t="s">
        <v>290</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0"/>
  <sheetViews>
    <sheetView topLeftCell="A58" workbookViewId="0">
      <selection activeCell="B65" sqref="B65"/>
    </sheetView>
  </sheetViews>
  <sheetFormatPr baseColWidth="10" defaultRowHeight="15.05" x14ac:dyDescent="0.3"/>
  <cols>
    <col min="1" max="1" width="36.6640625" bestFit="1" customWidth="1"/>
    <col min="2" max="2" width="14.6640625" bestFit="1" customWidth="1"/>
  </cols>
  <sheetData>
    <row r="1" spans="1:7" x14ac:dyDescent="0.3">
      <c r="A1" s="3" t="s">
        <v>84</v>
      </c>
    </row>
    <row r="2" spans="1:7" x14ac:dyDescent="0.3">
      <c r="A2" t="s">
        <v>85</v>
      </c>
      <c r="B2" t="s">
        <v>44</v>
      </c>
      <c r="E2">
        <v>15</v>
      </c>
      <c r="F2">
        <v>15</v>
      </c>
      <c r="G2">
        <v>10</v>
      </c>
    </row>
    <row r="3" spans="1:7" x14ac:dyDescent="0.3">
      <c r="A3" t="s">
        <v>86</v>
      </c>
      <c r="B3" t="s">
        <v>43</v>
      </c>
      <c r="E3">
        <v>0</v>
      </c>
      <c r="F3">
        <v>10</v>
      </c>
      <c r="G3">
        <v>5</v>
      </c>
    </row>
    <row r="4" spans="1:7" x14ac:dyDescent="0.3">
      <c r="A4" t="s">
        <v>87</v>
      </c>
      <c r="B4" t="s">
        <v>31</v>
      </c>
      <c r="F4">
        <v>0</v>
      </c>
      <c r="G4">
        <v>0</v>
      </c>
    </row>
    <row r="5" spans="1:7" x14ac:dyDescent="0.3">
      <c r="A5" s="1" t="s">
        <v>88</v>
      </c>
      <c r="B5" t="s">
        <v>43</v>
      </c>
    </row>
    <row r="6" spans="1:7" x14ac:dyDescent="0.3">
      <c r="A6" t="s">
        <v>89</v>
      </c>
      <c r="B6" t="s">
        <v>43</v>
      </c>
    </row>
    <row r="7" spans="1:7" x14ac:dyDescent="0.3">
      <c r="A7" s="1" t="s">
        <v>90</v>
      </c>
      <c r="B7" t="s">
        <v>31</v>
      </c>
    </row>
    <row r="8" spans="1:7" x14ac:dyDescent="0.3">
      <c r="A8" t="s">
        <v>91</v>
      </c>
      <c r="B8" t="s">
        <v>31</v>
      </c>
    </row>
    <row r="9" spans="1:7" x14ac:dyDescent="0.3">
      <c r="A9" s="1" t="s">
        <v>92</v>
      </c>
      <c r="B9" t="s">
        <v>31</v>
      </c>
    </row>
    <row r="10" spans="1:7" x14ac:dyDescent="0.3">
      <c r="A10" t="s">
        <v>93</v>
      </c>
      <c r="B10" t="s">
        <v>31</v>
      </c>
    </row>
    <row r="12" spans="1:7" x14ac:dyDescent="0.3">
      <c r="A12" s="3" t="s">
        <v>10</v>
      </c>
    </row>
    <row r="13" spans="1:7" x14ac:dyDescent="0.3">
      <c r="A13" t="s">
        <v>94</v>
      </c>
      <c r="B13">
        <v>2</v>
      </c>
    </row>
    <row r="14" spans="1:7" x14ac:dyDescent="0.3">
      <c r="A14" t="s">
        <v>95</v>
      </c>
      <c r="B14">
        <v>2</v>
      </c>
    </row>
    <row r="15" spans="1:7" x14ac:dyDescent="0.3">
      <c r="A15" t="s">
        <v>96</v>
      </c>
      <c r="B15">
        <v>2</v>
      </c>
    </row>
    <row r="16" spans="1:7" x14ac:dyDescent="0.3">
      <c r="A16" t="s">
        <v>97</v>
      </c>
      <c r="B16">
        <v>0</v>
      </c>
    </row>
    <row r="17" spans="1:2" x14ac:dyDescent="0.3">
      <c r="A17" t="s">
        <v>98</v>
      </c>
      <c r="B17">
        <v>1</v>
      </c>
    </row>
    <row r="18" spans="1:2" x14ac:dyDescent="0.3">
      <c r="A18" t="s">
        <v>99</v>
      </c>
      <c r="B18">
        <v>1</v>
      </c>
    </row>
    <row r="19" spans="1:2" x14ac:dyDescent="0.3">
      <c r="A19" t="s">
        <v>100</v>
      </c>
      <c r="B19">
        <v>1</v>
      </c>
    </row>
    <row r="20" spans="1:2" x14ac:dyDescent="0.3">
      <c r="A20" t="s">
        <v>101</v>
      </c>
      <c r="B20">
        <v>0</v>
      </c>
    </row>
    <row r="21" spans="1:2" x14ac:dyDescent="0.3">
      <c r="A21" t="s">
        <v>102</v>
      </c>
      <c r="B21">
        <v>0</v>
      </c>
    </row>
    <row r="22" spans="1:2" x14ac:dyDescent="0.3">
      <c r="A22" t="s">
        <v>103</v>
      </c>
      <c r="B22">
        <v>0</v>
      </c>
    </row>
    <row r="23" spans="1:2" x14ac:dyDescent="0.3">
      <c r="A23" t="s">
        <v>104</v>
      </c>
      <c r="B23">
        <v>0</v>
      </c>
    </row>
    <row r="24" spans="1:2" x14ac:dyDescent="0.3">
      <c r="A24" t="s">
        <v>105</v>
      </c>
      <c r="B24">
        <v>0</v>
      </c>
    </row>
    <row r="26" spans="1:2" x14ac:dyDescent="0.3">
      <c r="A26" s="3" t="s">
        <v>11</v>
      </c>
    </row>
    <row r="27" spans="1:2" x14ac:dyDescent="0.3">
      <c r="A27" t="s">
        <v>94</v>
      </c>
      <c r="B27">
        <v>2</v>
      </c>
    </row>
    <row r="28" spans="1:2" x14ac:dyDescent="0.3">
      <c r="A28" t="s">
        <v>95</v>
      </c>
      <c r="B28">
        <v>1</v>
      </c>
    </row>
    <row r="29" spans="1:2" x14ac:dyDescent="0.3">
      <c r="A29" t="s">
        <v>96</v>
      </c>
      <c r="B29">
        <v>0</v>
      </c>
    </row>
    <row r="30" spans="1:2" x14ac:dyDescent="0.3">
      <c r="A30" t="s">
        <v>97</v>
      </c>
      <c r="B30">
        <v>2</v>
      </c>
    </row>
    <row r="31" spans="1:2" x14ac:dyDescent="0.3">
      <c r="A31" t="s">
        <v>98</v>
      </c>
      <c r="B31">
        <v>1</v>
      </c>
    </row>
    <row r="32" spans="1:2" x14ac:dyDescent="0.3">
      <c r="A32" t="s">
        <v>99</v>
      </c>
      <c r="B32">
        <v>0</v>
      </c>
    </row>
    <row r="33" spans="1:2" x14ac:dyDescent="0.3">
      <c r="A33" t="s">
        <v>100</v>
      </c>
      <c r="B33">
        <v>0</v>
      </c>
    </row>
    <row r="34" spans="1:2" x14ac:dyDescent="0.3">
      <c r="A34" t="s">
        <v>101</v>
      </c>
      <c r="B34">
        <v>1</v>
      </c>
    </row>
    <row r="35" spans="1:2" x14ac:dyDescent="0.3">
      <c r="A35" t="s">
        <v>102</v>
      </c>
      <c r="B35">
        <v>0</v>
      </c>
    </row>
    <row r="36" spans="1:2" x14ac:dyDescent="0.3">
      <c r="A36" t="s">
        <v>103</v>
      </c>
      <c r="B36">
        <v>0</v>
      </c>
    </row>
    <row r="37" spans="1:2" x14ac:dyDescent="0.3">
      <c r="A37" t="s">
        <v>104</v>
      </c>
      <c r="B37">
        <v>0</v>
      </c>
    </row>
    <row r="38" spans="1:2" x14ac:dyDescent="0.3">
      <c r="A38" t="s">
        <v>105</v>
      </c>
      <c r="B38">
        <v>0</v>
      </c>
    </row>
    <row r="40" spans="1:2" x14ac:dyDescent="0.3">
      <c r="A40" t="s">
        <v>27</v>
      </c>
    </row>
    <row r="41" spans="1:2" x14ac:dyDescent="0.3">
      <c r="A41" t="s">
        <v>32</v>
      </c>
    </row>
    <row r="42" spans="1:2" x14ac:dyDescent="0.3">
      <c r="A42" t="s">
        <v>106</v>
      </c>
    </row>
    <row r="43" spans="1:2" x14ac:dyDescent="0.3">
      <c r="A43" t="s">
        <v>70</v>
      </c>
    </row>
    <row r="44" spans="1:2" x14ac:dyDescent="0.3">
      <c r="A44" t="s">
        <v>80</v>
      </c>
    </row>
    <row r="47" spans="1:2" x14ac:dyDescent="0.3">
      <c r="A47" t="s">
        <v>107</v>
      </c>
    </row>
    <row r="48" spans="1:2" x14ac:dyDescent="0.3">
      <c r="A48" t="s">
        <v>28</v>
      </c>
    </row>
    <row r="49" spans="1:2" x14ac:dyDescent="0.3">
      <c r="A49" t="s">
        <v>62</v>
      </c>
    </row>
    <row r="50" spans="1:2" x14ac:dyDescent="0.3">
      <c r="A50" t="s">
        <v>108</v>
      </c>
    </row>
    <row r="51" spans="1:2" x14ac:dyDescent="0.3">
      <c r="A51" t="s">
        <v>109</v>
      </c>
    </row>
    <row r="55" spans="1:2" x14ac:dyDescent="0.3">
      <c r="A55" s="3" t="s">
        <v>110</v>
      </c>
    </row>
    <row r="56" spans="1:2" x14ac:dyDescent="0.3">
      <c r="A56" t="s">
        <v>111</v>
      </c>
      <c r="B56" t="s">
        <v>112</v>
      </c>
    </row>
    <row r="57" spans="1:2" x14ac:dyDescent="0.3">
      <c r="A57" t="s">
        <v>113</v>
      </c>
      <c r="B57" t="s">
        <v>114</v>
      </c>
    </row>
    <row r="58" spans="1:2" x14ac:dyDescent="0.3">
      <c r="A58" t="s">
        <v>115</v>
      </c>
      <c r="B58" t="s">
        <v>62</v>
      </c>
    </row>
    <row r="59" spans="1:2" x14ac:dyDescent="0.3">
      <c r="A59" t="s">
        <v>116</v>
      </c>
      <c r="B59" t="s">
        <v>117</v>
      </c>
    </row>
    <row r="60" spans="1:2" x14ac:dyDescent="0.3">
      <c r="A60" t="s">
        <v>118</v>
      </c>
      <c r="B60" t="s">
        <v>119</v>
      </c>
    </row>
    <row r="61" spans="1:2" x14ac:dyDescent="0.3">
      <c r="A61" t="s">
        <v>120</v>
      </c>
      <c r="B61" t="s">
        <v>114</v>
      </c>
    </row>
    <row r="62" spans="1:2" x14ac:dyDescent="0.3">
      <c r="A62" t="s">
        <v>121</v>
      </c>
      <c r="B62" t="s">
        <v>122</v>
      </c>
    </row>
    <row r="63" spans="1:2" x14ac:dyDescent="0.3">
      <c r="A63" t="s">
        <v>123</v>
      </c>
      <c r="B63" t="s">
        <v>124</v>
      </c>
    </row>
    <row r="64" spans="1:2" x14ac:dyDescent="0.3">
      <c r="A64" t="s">
        <v>125</v>
      </c>
      <c r="B64" t="s">
        <v>71</v>
      </c>
    </row>
    <row r="65" spans="1:2" x14ac:dyDescent="0.3">
      <c r="A65" t="s">
        <v>126</v>
      </c>
      <c r="B65" t="s">
        <v>127</v>
      </c>
    </row>
    <row r="66" spans="1:2" x14ac:dyDescent="0.3">
      <c r="A66" t="s">
        <v>128</v>
      </c>
      <c r="B66" t="s">
        <v>129</v>
      </c>
    </row>
    <row r="67" spans="1:2" x14ac:dyDescent="0.3">
      <c r="A67" t="s">
        <v>130</v>
      </c>
      <c r="B67" t="s">
        <v>124</v>
      </c>
    </row>
    <row r="68" spans="1:2" x14ac:dyDescent="0.3">
      <c r="A68" t="s">
        <v>131</v>
      </c>
      <c r="B68" t="s">
        <v>132</v>
      </c>
    </row>
    <row r="69" spans="1:2" x14ac:dyDescent="0.3">
      <c r="A69" t="s">
        <v>133</v>
      </c>
      <c r="B69" t="s">
        <v>134</v>
      </c>
    </row>
    <row r="70" spans="1:2" x14ac:dyDescent="0.3">
      <c r="A70" t="s">
        <v>135</v>
      </c>
      <c r="B70" t="s">
        <v>63</v>
      </c>
    </row>
    <row r="71" spans="1:2" x14ac:dyDescent="0.3">
      <c r="A71" t="s">
        <v>136</v>
      </c>
      <c r="B71" t="s">
        <v>137</v>
      </c>
    </row>
    <row r="72" spans="1:2" x14ac:dyDescent="0.3">
      <c r="A72" t="s">
        <v>138</v>
      </c>
      <c r="B72" t="s">
        <v>71</v>
      </c>
    </row>
    <row r="73" spans="1:2" x14ac:dyDescent="0.3">
      <c r="A73" t="s">
        <v>139</v>
      </c>
      <c r="B73" t="s">
        <v>140</v>
      </c>
    </row>
    <row r="74" spans="1:2" x14ac:dyDescent="0.3">
      <c r="A74" t="s">
        <v>141</v>
      </c>
      <c r="B74" t="s">
        <v>33</v>
      </c>
    </row>
    <row r="75" spans="1:2" x14ac:dyDescent="0.3">
      <c r="A75" t="s">
        <v>142</v>
      </c>
      <c r="B75" t="s">
        <v>29</v>
      </c>
    </row>
    <row r="76" spans="1:2" x14ac:dyDescent="0.3">
      <c r="A76" t="s">
        <v>143</v>
      </c>
      <c r="B76" t="s">
        <v>119</v>
      </c>
    </row>
    <row r="77" spans="1:2" x14ac:dyDescent="0.3">
      <c r="A77" t="s">
        <v>144</v>
      </c>
      <c r="B77" t="s">
        <v>145</v>
      </c>
    </row>
    <row r="78" spans="1:2" x14ac:dyDescent="0.3">
      <c r="A78" t="s">
        <v>146</v>
      </c>
      <c r="B78" t="s">
        <v>63</v>
      </c>
    </row>
    <row r="79" spans="1:2" x14ac:dyDescent="0.3">
      <c r="A79" t="s">
        <v>147</v>
      </c>
      <c r="B79" t="s">
        <v>29</v>
      </c>
    </row>
    <row r="80" spans="1:2" x14ac:dyDescent="0.3">
      <c r="A80" t="s">
        <v>148</v>
      </c>
      <c r="B80" t="s">
        <v>149</v>
      </c>
    </row>
    <row r="83" spans="1:2" ht="60.25" x14ac:dyDescent="0.3">
      <c r="A83" s="4" t="s">
        <v>82</v>
      </c>
      <c r="B83" s="4" t="s">
        <v>150</v>
      </c>
    </row>
    <row r="84" spans="1:2" x14ac:dyDescent="0.3">
      <c r="A84" s="1" t="s">
        <v>46</v>
      </c>
      <c r="B84" t="s">
        <v>46</v>
      </c>
    </row>
    <row r="85" spans="1:2" x14ac:dyDescent="0.3">
      <c r="A85" t="s">
        <v>45</v>
      </c>
      <c r="B85" t="s">
        <v>79</v>
      </c>
    </row>
    <row r="86" spans="1:2" x14ac:dyDescent="0.3">
      <c r="B86" t="s">
        <v>45</v>
      </c>
    </row>
    <row r="88" spans="1:2" x14ac:dyDescent="0.3">
      <c r="A88" s="3" t="s">
        <v>9</v>
      </c>
    </row>
    <row r="89" spans="1:2" x14ac:dyDescent="0.3">
      <c r="A89" t="s">
        <v>72</v>
      </c>
    </row>
    <row r="90" spans="1:2" x14ac:dyDescent="0.3">
      <c r="A90" t="s">
        <v>37</v>
      </c>
    </row>
    <row r="92" spans="1:2" x14ac:dyDescent="0.3">
      <c r="A92" s="5" t="s">
        <v>13</v>
      </c>
    </row>
    <row r="93" spans="1:2" x14ac:dyDescent="0.3">
      <c r="A93" s="1" t="s">
        <v>151</v>
      </c>
    </row>
    <row r="94" spans="1:2" x14ac:dyDescent="0.3">
      <c r="A94" t="s">
        <v>34</v>
      </c>
    </row>
    <row r="95" spans="1:2" x14ac:dyDescent="0.3">
      <c r="A95" t="s">
        <v>152</v>
      </c>
    </row>
    <row r="96" spans="1:2" x14ac:dyDescent="0.3">
      <c r="A96" t="s">
        <v>153</v>
      </c>
    </row>
    <row r="98" spans="1:1" x14ac:dyDescent="0.3">
      <c r="A98" s="3" t="s">
        <v>154</v>
      </c>
    </row>
    <row r="99" spans="1:1" x14ac:dyDescent="0.3">
      <c r="A99" t="s">
        <v>155</v>
      </c>
    </row>
    <row r="100" spans="1:1" x14ac:dyDescent="0.3">
      <c r="A100" t="s">
        <v>156</v>
      </c>
    </row>
    <row r="101" spans="1:1" x14ac:dyDescent="0.3">
      <c r="A101" t="s">
        <v>19</v>
      </c>
    </row>
    <row r="102" spans="1:1" x14ac:dyDescent="0.3">
      <c r="A102" t="s">
        <v>157</v>
      </c>
    </row>
    <row r="103" spans="1:1" x14ac:dyDescent="0.3">
      <c r="A103" t="s">
        <v>158</v>
      </c>
    </row>
    <row r="104" spans="1:1" x14ac:dyDescent="0.3">
      <c r="A104" t="s">
        <v>159</v>
      </c>
    </row>
    <row r="105" spans="1:1" x14ac:dyDescent="0.3">
      <c r="A105" t="s">
        <v>160</v>
      </c>
    </row>
    <row r="106" spans="1:1" x14ac:dyDescent="0.3">
      <c r="A106" t="s">
        <v>161</v>
      </c>
    </row>
    <row r="107" spans="1:1" x14ac:dyDescent="0.3">
      <c r="A107" t="s">
        <v>162</v>
      </c>
    </row>
    <row r="108" spans="1:1" x14ac:dyDescent="0.3">
      <c r="A108" t="s">
        <v>163</v>
      </c>
    </row>
    <row r="109" spans="1:1" x14ac:dyDescent="0.3">
      <c r="A109" t="s">
        <v>164</v>
      </c>
    </row>
    <row r="110" spans="1:1" x14ac:dyDescent="0.3">
      <c r="A110" t="s">
        <v>165</v>
      </c>
    </row>
    <row r="111" spans="1:1" x14ac:dyDescent="0.3">
      <c r="A111" t="s">
        <v>166</v>
      </c>
    </row>
    <row r="112" spans="1:1" x14ac:dyDescent="0.3">
      <c r="A112" t="s">
        <v>167</v>
      </c>
    </row>
    <row r="113" spans="1:1" x14ac:dyDescent="0.3">
      <c r="A113" t="s">
        <v>168</v>
      </c>
    </row>
    <row r="114" spans="1:1" x14ac:dyDescent="0.3">
      <c r="A114" t="s">
        <v>169</v>
      </c>
    </row>
    <row r="115" spans="1:1" x14ac:dyDescent="0.3">
      <c r="A115" t="s">
        <v>170</v>
      </c>
    </row>
    <row r="117" spans="1:1" x14ac:dyDescent="0.3">
      <c r="A117" t="s">
        <v>171</v>
      </c>
    </row>
    <row r="118" spans="1:1" x14ac:dyDescent="0.3">
      <c r="A118" t="s">
        <v>44</v>
      </c>
    </row>
    <row r="119" spans="1:1" x14ac:dyDescent="0.3">
      <c r="A119" t="s">
        <v>43</v>
      </c>
    </row>
    <row r="120" spans="1:1" x14ac:dyDescent="0.3">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4140625" defaultRowHeight="14.4" outlineLevelCol="2" x14ac:dyDescent="0.3"/>
  <cols>
    <col min="1" max="1" width="12.6640625" style="12" customWidth="1"/>
    <col min="2" max="2" width="11.44140625" style="12"/>
    <col min="3" max="3" width="22.109375" style="12" customWidth="1"/>
    <col min="4" max="4" width="18.33203125" style="12" customWidth="1"/>
    <col min="5" max="5" width="11.33203125" style="2" customWidth="1"/>
    <col min="6" max="6" width="11.33203125" style="12" customWidth="1"/>
    <col min="7" max="7" width="20" style="12" customWidth="1"/>
    <col min="8" max="8" width="16.5546875" style="12" customWidth="1"/>
    <col min="9" max="9" width="19.44140625" style="12" customWidth="1"/>
    <col min="10" max="10" width="14.44140625" style="2" customWidth="1"/>
    <col min="11" max="11" width="14.109375" style="2" customWidth="1"/>
    <col min="12" max="12" width="12.33203125" style="2" customWidth="1"/>
    <col min="13" max="13" width="10.5546875" style="2" customWidth="1"/>
    <col min="14" max="14" width="24.44140625" style="2" customWidth="1"/>
    <col min="15" max="15" width="18.6640625" style="2" customWidth="1"/>
    <col min="16" max="16" width="19.88671875" style="2" customWidth="1"/>
    <col min="17" max="17" width="31.6640625" style="12" customWidth="1"/>
    <col min="18" max="18" width="79.33203125" style="12" customWidth="1"/>
    <col min="19" max="19" width="48.44140625" style="12" customWidth="1"/>
    <col min="20" max="20" width="27.44140625" style="2" customWidth="1"/>
    <col min="21" max="27" width="9.5546875" style="2" customWidth="1" outlineLevel="2"/>
    <col min="28" max="28" width="9.5546875" style="2" customWidth="1" outlineLevel="1"/>
    <col min="29" max="30" width="16.6640625" style="2" customWidth="1" outlineLevel="1"/>
    <col min="31" max="31" width="10.5546875" style="2" customWidth="1" outlineLevel="1"/>
    <col min="32" max="32" width="13.5546875" style="2" customWidth="1" outlineLevel="1"/>
    <col min="33" max="33" width="25.88671875" style="2" customWidth="1" outlineLevel="1"/>
    <col min="34" max="35" width="15.33203125" style="2" customWidth="1" outlineLevel="1"/>
    <col min="36" max="36" width="13.6640625" style="2" customWidth="1" outlineLevel="1"/>
    <col min="37" max="37" width="12.44140625" style="2" customWidth="1" outlineLevel="1"/>
    <col min="38" max="39" width="15.33203125" style="12" customWidth="1"/>
    <col min="40" max="40" width="12.33203125" style="12" customWidth="1"/>
    <col min="41" max="41" width="14.88671875" style="12" customWidth="1"/>
    <col min="42" max="42" width="21.33203125" style="2" customWidth="1"/>
    <col min="43" max="43" width="17" style="12" customWidth="1"/>
    <col min="44" max="44" width="17.109375" style="12" customWidth="1"/>
    <col min="45" max="45" width="18.5546875" style="2" customWidth="1"/>
    <col min="46" max="16384" width="11.44140625" style="12"/>
  </cols>
  <sheetData>
    <row r="1" spans="1:45" ht="15.05" thickBot="1" x14ac:dyDescent="0.35"/>
    <row r="2" spans="1:45" s="2" customFormat="1" ht="130.75" customHeight="1" thickBot="1" x14ac:dyDescent="0.35">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4.95" customHeight="1" x14ac:dyDescent="0.3">
      <c r="A3" s="117" t="s">
        <v>19</v>
      </c>
      <c r="B3" s="117" t="s">
        <v>20</v>
      </c>
      <c r="C3" s="122" t="s">
        <v>21</v>
      </c>
      <c r="D3" s="122" t="s">
        <v>22</v>
      </c>
      <c r="E3" s="113" t="s">
        <v>23</v>
      </c>
      <c r="F3" s="122" t="s">
        <v>24</v>
      </c>
      <c r="G3" s="10" t="s">
        <v>25</v>
      </c>
      <c r="H3" s="117" t="s">
        <v>26</v>
      </c>
      <c r="I3" s="117" t="s">
        <v>218</v>
      </c>
      <c r="J3" s="126" t="s">
        <v>27</v>
      </c>
      <c r="K3" s="126" t="s">
        <v>28</v>
      </c>
      <c r="L3" s="126" t="str">
        <f>IFERROR(VLOOKUP(CONCATENATE(J3,K3),Parámetro!$A$56:$B$80,2,FALSE),"-")</f>
        <v>Extremo (20)</v>
      </c>
      <c r="M3" s="36" t="s">
        <v>37</v>
      </c>
      <c r="N3" s="120"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27"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25" t="s">
        <v>32</v>
      </c>
      <c r="AM3" s="125" t="s">
        <v>62</v>
      </c>
      <c r="AN3" s="125" t="str">
        <f>IFERROR(VLOOKUP(CONCATENATE(AL3,AM3),Parámetro!$A$56:$B$80,2,FALSE),"-")</f>
        <v>Alto (12)</v>
      </c>
      <c r="AO3" s="125" t="s">
        <v>34</v>
      </c>
      <c r="AP3" s="120" t="s">
        <v>238</v>
      </c>
      <c r="AQ3" s="116"/>
      <c r="AR3" s="116" t="s">
        <v>236</v>
      </c>
      <c r="AS3" s="120" t="s">
        <v>35</v>
      </c>
    </row>
    <row r="4" spans="1:45" ht="109.5" customHeight="1" x14ac:dyDescent="0.3">
      <c r="A4" s="121"/>
      <c r="B4" s="121"/>
      <c r="C4" s="123"/>
      <c r="D4" s="123"/>
      <c r="E4" s="114"/>
      <c r="F4" s="123"/>
      <c r="G4" s="10" t="s">
        <v>36</v>
      </c>
      <c r="H4" s="121"/>
      <c r="I4" s="121"/>
      <c r="J4" s="126"/>
      <c r="K4" s="126"/>
      <c r="L4" s="126"/>
      <c r="M4" s="36" t="s">
        <v>72</v>
      </c>
      <c r="N4" s="120"/>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27"/>
      <c r="AH4" s="16" t="s">
        <v>46</v>
      </c>
      <c r="AI4" s="16" t="s">
        <v>45</v>
      </c>
      <c r="AJ4" s="15">
        <f>IFERROR(VLOOKUP(CONCATENATE(AG3,AH4,AI4),Parámetro!$A$13:$B$24,2,FALSE),"-")</f>
        <v>1</v>
      </c>
      <c r="AK4" s="15">
        <f>IFERROR(VLOOKUP(CONCATENATE(AG3,AH4,AI4),Parámetro!$A$27:$B$38,2,FALSE),"-")</f>
        <v>0</v>
      </c>
      <c r="AL4" s="125"/>
      <c r="AM4" s="125"/>
      <c r="AN4" s="125"/>
      <c r="AO4" s="125"/>
      <c r="AP4" s="120"/>
      <c r="AQ4" s="116"/>
      <c r="AR4" s="116"/>
      <c r="AS4" s="120"/>
    </row>
    <row r="5" spans="1:45" ht="79.55" customHeight="1" x14ac:dyDescent="0.3">
      <c r="A5" s="118"/>
      <c r="B5" s="118"/>
      <c r="C5" s="124"/>
      <c r="D5" s="124"/>
      <c r="E5" s="115"/>
      <c r="F5" s="124"/>
      <c r="G5" s="10" t="s">
        <v>47</v>
      </c>
      <c r="H5" s="118"/>
      <c r="I5" s="118"/>
      <c r="J5" s="126"/>
      <c r="K5" s="126"/>
      <c r="L5" s="126"/>
      <c r="M5" s="36" t="s">
        <v>37</v>
      </c>
      <c r="N5" s="120"/>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27"/>
      <c r="AH5" s="16" t="s">
        <v>45</v>
      </c>
      <c r="AI5" s="16" t="s">
        <v>46</v>
      </c>
      <c r="AJ5" s="15">
        <f>IFERROR(VLOOKUP(CONCATENATE(AG3,AH5,AI5),Parámetro!$A$13:$B$24,2,FALSE),"-")</f>
        <v>0</v>
      </c>
      <c r="AK5" s="15">
        <f>IFERROR(VLOOKUP(CONCATENATE(AG3,AH5,AI5),Parámetro!$A$27:$B$38,2,FALSE),"-")</f>
        <v>1</v>
      </c>
      <c r="AL5" s="125"/>
      <c r="AM5" s="125"/>
      <c r="AN5" s="125"/>
      <c r="AO5" s="125"/>
      <c r="AP5" s="120"/>
      <c r="AQ5" s="116"/>
      <c r="AR5" s="116"/>
      <c r="AS5" s="120"/>
    </row>
    <row r="6" spans="1:45" ht="106.55" customHeight="1" x14ac:dyDescent="0.3">
      <c r="A6" s="117" t="s">
        <v>19</v>
      </c>
      <c r="B6" s="116" t="s">
        <v>53</v>
      </c>
      <c r="C6" s="119" t="s">
        <v>54</v>
      </c>
      <c r="D6" s="119" t="s">
        <v>55</v>
      </c>
      <c r="E6" s="120" t="s">
        <v>23</v>
      </c>
      <c r="F6" s="119" t="s">
        <v>56</v>
      </c>
      <c r="G6" s="10" t="s">
        <v>57</v>
      </c>
      <c r="H6" s="116" t="s">
        <v>58</v>
      </c>
      <c r="I6" s="116" t="s">
        <v>226</v>
      </c>
      <c r="J6" s="126" t="s">
        <v>27</v>
      </c>
      <c r="K6" s="126" t="s">
        <v>28</v>
      </c>
      <c r="L6" s="126" t="str">
        <f>IFERROR(VLOOKUP(CONCATENATE(J6,K6),Parámetro!$A$56:$B$80,2,FALSE),"-")</f>
        <v>Extremo (20)</v>
      </c>
      <c r="M6" s="36" t="s">
        <v>37</v>
      </c>
      <c r="N6" s="120"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27"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25" t="s">
        <v>27</v>
      </c>
      <c r="AM6" s="125" t="s">
        <v>62</v>
      </c>
      <c r="AN6" s="125" t="str">
        <f>IFERROR(VLOOKUP(CONCATENATE(AL6,AM6),Parámetro!$A$56:$B$80,2,FALSE),"-")</f>
        <v>Extremo (15)</v>
      </c>
      <c r="AO6" s="125" t="s">
        <v>34</v>
      </c>
      <c r="AP6" s="120" t="s">
        <v>235</v>
      </c>
      <c r="AQ6" s="116"/>
      <c r="AR6" s="116" t="s">
        <v>176</v>
      </c>
      <c r="AS6" s="120" t="s">
        <v>64</v>
      </c>
    </row>
    <row r="7" spans="1:45" ht="178.55" customHeight="1" x14ac:dyDescent="0.3">
      <c r="A7" s="121"/>
      <c r="B7" s="116"/>
      <c r="C7" s="119"/>
      <c r="D7" s="119"/>
      <c r="E7" s="120"/>
      <c r="F7" s="119"/>
      <c r="G7" s="10" t="s">
        <v>220</v>
      </c>
      <c r="H7" s="116"/>
      <c r="I7" s="116"/>
      <c r="J7" s="126"/>
      <c r="K7" s="126"/>
      <c r="L7" s="126"/>
      <c r="M7" s="36" t="s">
        <v>37</v>
      </c>
      <c r="N7" s="120"/>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27"/>
      <c r="AH7" s="16" t="s">
        <v>45</v>
      </c>
      <c r="AI7" s="16" t="s">
        <v>46</v>
      </c>
      <c r="AJ7" s="15">
        <f>IFERROR(VLOOKUP(CONCATENATE(AG6,AH7,AI7),Parámetro!$A$13:$B$24,2,FALSE),"-")</f>
        <v>0</v>
      </c>
      <c r="AK7" s="15">
        <f>IFERROR(VLOOKUP(CONCATENATE(AG6,AH7,AI7),Parámetro!$A$27:$B$38,2,FALSE),"-")</f>
        <v>1</v>
      </c>
      <c r="AL7" s="125"/>
      <c r="AM7" s="125"/>
      <c r="AN7" s="125"/>
      <c r="AO7" s="125"/>
      <c r="AP7" s="120"/>
      <c r="AQ7" s="116"/>
      <c r="AR7" s="116"/>
      <c r="AS7" s="120"/>
    </row>
    <row r="8" spans="1:45" ht="123.05" customHeight="1" x14ac:dyDescent="0.3">
      <c r="A8" s="121"/>
      <c r="B8" s="116"/>
      <c r="C8" s="119"/>
      <c r="D8" s="119"/>
      <c r="E8" s="120"/>
      <c r="F8" s="119"/>
      <c r="G8" s="10" t="s">
        <v>208</v>
      </c>
      <c r="H8" s="116"/>
      <c r="I8" s="116"/>
      <c r="J8" s="126"/>
      <c r="K8" s="126"/>
      <c r="L8" s="126"/>
      <c r="M8" s="36" t="s">
        <v>37</v>
      </c>
      <c r="N8" s="120"/>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27"/>
      <c r="AH8" s="16" t="s">
        <v>45</v>
      </c>
      <c r="AI8" s="16" t="s">
        <v>46</v>
      </c>
      <c r="AJ8" s="15">
        <f>IFERROR(VLOOKUP(CONCATENATE(AG6,AH8,AI8),Parámetro!$A$13:$B$24,2,FALSE),"-")</f>
        <v>0</v>
      </c>
      <c r="AK8" s="15">
        <f>IFERROR(VLOOKUP(CONCATENATE(AG6,AH8,AI8),Parámetro!$A$27:$B$38,2,FALSE),"-")</f>
        <v>1</v>
      </c>
      <c r="AL8" s="125"/>
      <c r="AM8" s="125"/>
      <c r="AN8" s="125"/>
      <c r="AO8" s="125"/>
      <c r="AP8" s="120"/>
      <c r="AQ8" s="116"/>
      <c r="AR8" s="116"/>
      <c r="AS8" s="120"/>
    </row>
    <row r="9" spans="1:45" ht="94.75" customHeight="1" x14ac:dyDescent="0.3">
      <c r="A9" s="118"/>
      <c r="B9" s="116"/>
      <c r="C9" s="119"/>
      <c r="D9" s="119"/>
      <c r="E9" s="120"/>
      <c r="F9" s="119"/>
      <c r="G9" s="11" t="s">
        <v>221</v>
      </c>
      <c r="H9" s="116"/>
      <c r="I9" s="116"/>
      <c r="J9" s="126"/>
      <c r="K9" s="126"/>
      <c r="L9" s="126"/>
      <c r="M9" s="36" t="s">
        <v>72</v>
      </c>
      <c r="N9" s="120"/>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27"/>
      <c r="AH9" s="16" t="s">
        <v>46</v>
      </c>
      <c r="AI9" s="16" t="s">
        <v>46</v>
      </c>
      <c r="AJ9" s="15">
        <f>IFERROR(VLOOKUP(CONCATENATE(AG6,AH9,AI9),Parámetro!$A$13:$B$24,2,FALSE),"-")</f>
        <v>1</v>
      </c>
      <c r="AK9" s="15">
        <f>IFERROR(VLOOKUP(CONCATENATE(AG6,AH9,AI9),Parámetro!$A$27:$B$38,2,FALSE),"-")</f>
        <v>1</v>
      </c>
      <c r="AL9" s="125"/>
      <c r="AM9" s="125"/>
      <c r="AN9" s="125"/>
      <c r="AO9" s="125"/>
      <c r="AP9" s="120"/>
      <c r="AQ9" s="116"/>
      <c r="AR9" s="116"/>
      <c r="AS9" s="120"/>
    </row>
    <row r="10" spans="1:45" ht="67.75" customHeight="1" x14ac:dyDescent="0.3">
      <c r="A10" s="117" t="s">
        <v>19</v>
      </c>
      <c r="B10" s="116" t="s">
        <v>65</v>
      </c>
      <c r="C10" s="119" t="s">
        <v>66</v>
      </c>
      <c r="D10" s="119" t="s">
        <v>67</v>
      </c>
      <c r="E10" s="120" t="s">
        <v>23</v>
      </c>
      <c r="F10" s="119" t="s">
        <v>24</v>
      </c>
      <c r="G10" s="10" t="s">
        <v>68</v>
      </c>
      <c r="H10" s="116" t="s">
        <v>69</v>
      </c>
      <c r="I10" s="116" t="s">
        <v>227</v>
      </c>
      <c r="J10" s="126" t="s">
        <v>32</v>
      </c>
      <c r="K10" s="126" t="s">
        <v>28</v>
      </c>
      <c r="L10" s="126" t="str">
        <f>IFERROR(VLOOKUP(CONCATENATE(J10,K10),Parámetro!$A$56:$B$80,2,FALSE),"-")</f>
        <v>Extremo (16)</v>
      </c>
      <c r="M10" s="128" t="s">
        <v>72</v>
      </c>
      <c r="N10" s="120" t="s">
        <v>30</v>
      </c>
      <c r="O10" s="113" t="s">
        <v>73</v>
      </c>
      <c r="P10" s="113" t="s">
        <v>74</v>
      </c>
      <c r="Q10" s="117" t="s">
        <v>75</v>
      </c>
      <c r="R10" s="117" t="s">
        <v>76</v>
      </c>
      <c r="S10" s="117" t="s">
        <v>77</v>
      </c>
      <c r="T10" s="113" t="s">
        <v>78</v>
      </c>
      <c r="U10" s="130">
        <v>15</v>
      </c>
      <c r="V10" s="130">
        <v>15</v>
      </c>
      <c r="W10" s="130">
        <v>15</v>
      </c>
      <c r="X10" s="130">
        <v>15</v>
      </c>
      <c r="Y10" s="130">
        <v>15</v>
      </c>
      <c r="Z10" s="130">
        <v>15</v>
      </c>
      <c r="AA10" s="130">
        <v>10</v>
      </c>
      <c r="AB10" s="130">
        <f t="shared" si="0"/>
        <v>100</v>
      </c>
      <c r="AC10" s="109" t="str">
        <f t="shared" si="1"/>
        <v>Fuerte</v>
      </c>
      <c r="AD10" s="109" t="s">
        <v>43</v>
      </c>
      <c r="AE10" s="109" t="str">
        <f>IFERROR(VLOOKUP(CONCATENATE(AC10,AD10),Parámetro!$A$2:$B$10,2,FALSE),"-")</f>
        <v>Moderado</v>
      </c>
      <c r="AF10" s="109">
        <f t="shared" si="2"/>
        <v>50</v>
      </c>
      <c r="AG10" s="127" t="str">
        <f>IFERROR(_xlfn.IFS(AVERAGE($AF$3:$AF$5)=100,"Fuerte",AVERAGE($AF$3:$AF$5)&lt;50,"Débil",AVERAGE($AF$3:$AF$5)&gt;=50,"Moderado"),"-")</f>
        <v>Moderado</v>
      </c>
      <c r="AH10" s="111" t="s">
        <v>46</v>
      </c>
      <c r="AI10" s="111" t="s">
        <v>79</v>
      </c>
      <c r="AJ10" s="107">
        <f>IFERROR(VLOOKUP(CONCATENATE(AG10,AH10,AI10),Parámetro!$A$13:$B$24,2,FALSE),"-")</f>
        <v>1</v>
      </c>
      <c r="AK10" s="107">
        <f>IFERROR(VLOOKUP(CONCATENATE(AG10,AH10,AI10),Parámetro!$A$27:$B$38,2,FALSE),"-")</f>
        <v>0</v>
      </c>
      <c r="AL10" s="125" t="s">
        <v>106</v>
      </c>
      <c r="AM10" s="125" t="s">
        <v>28</v>
      </c>
      <c r="AN10" s="125" t="str">
        <f>IFERROR(VLOOKUP(CONCATENATE(AL10,AM10),Parámetro!$A$56:$B$80,2,FALSE),"-")</f>
        <v>Extremo (12)</v>
      </c>
      <c r="AO10" s="125" t="s">
        <v>34</v>
      </c>
      <c r="AP10" s="120" t="s">
        <v>264</v>
      </c>
      <c r="AQ10" s="116"/>
      <c r="AR10" s="116" t="s">
        <v>176</v>
      </c>
      <c r="AS10" s="120" t="s">
        <v>228</v>
      </c>
    </row>
    <row r="11" spans="1:45" ht="67.75" customHeight="1" x14ac:dyDescent="0.3">
      <c r="A11" s="118"/>
      <c r="B11" s="116"/>
      <c r="C11" s="119"/>
      <c r="D11" s="119"/>
      <c r="E11" s="120"/>
      <c r="F11" s="119"/>
      <c r="G11" s="10" t="s">
        <v>81</v>
      </c>
      <c r="H11" s="116"/>
      <c r="I11" s="116"/>
      <c r="J11" s="126"/>
      <c r="K11" s="126"/>
      <c r="L11" s="126"/>
      <c r="M11" s="129"/>
      <c r="N11" s="120"/>
      <c r="O11" s="115"/>
      <c r="P11" s="115"/>
      <c r="Q11" s="118"/>
      <c r="R11" s="118"/>
      <c r="S11" s="118"/>
      <c r="T11" s="115"/>
      <c r="U11" s="131"/>
      <c r="V11" s="131"/>
      <c r="W11" s="131"/>
      <c r="X11" s="131"/>
      <c r="Y11" s="131"/>
      <c r="Z11" s="131"/>
      <c r="AA11" s="131"/>
      <c r="AB11" s="131"/>
      <c r="AC11" s="110"/>
      <c r="AD11" s="110"/>
      <c r="AE11" s="110"/>
      <c r="AF11" s="110"/>
      <c r="AG11" s="127"/>
      <c r="AH11" s="112"/>
      <c r="AI11" s="112"/>
      <c r="AJ11" s="108"/>
      <c r="AK11" s="108"/>
      <c r="AL11" s="125"/>
      <c r="AM11" s="125"/>
      <c r="AN11" s="125"/>
      <c r="AO11" s="125"/>
      <c r="AP11" s="120"/>
      <c r="AQ11" s="116"/>
      <c r="AR11" s="116"/>
      <c r="AS11" s="120"/>
    </row>
    <row r="15" spans="1:45" x14ac:dyDescent="0.3">
      <c r="O15" s="7"/>
    </row>
    <row r="16" spans="1:45" x14ac:dyDescent="0.3">
      <c r="O16" s="7"/>
    </row>
    <row r="17" spans="15:15" x14ac:dyDescent="0.3">
      <c r="O17" s="7"/>
    </row>
  </sheetData>
  <mergeCells count="86">
    <mergeCell ref="AS3:AS5"/>
    <mergeCell ref="AQ6:AQ9"/>
    <mergeCell ref="AP3:AP5"/>
    <mergeCell ref="AN3:AN5"/>
    <mergeCell ref="AQ3:AQ5"/>
    <mergeCell ref="AO3:AO5"/>
    <mergeCell ref="AS6:AS9"/>
    <mergeCell ref="AR3:AR5"/>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D6:D9"/>
    <mergeCell ref="E6:E9"/>
    <mergeCell ref="A6:A9"/>
    <mergeCell ref="D10:D11"/>
    <mergeCell ref="E10:E11"/>
    <mergeCell ref="A10:A11"/>
    <mergeCell ref="A3:A5"/>
    <mergeCell ref="B3:B5"/>
    <mergeCell ref="C3:C5"/>
    <mergeCell ref="B10:B11"/>
    <mergeCell ref="C10:C11"/>
    <mergeCell ref="B6:B9"/>
    <mergeCell ref="C6:C9"/>
    <mergeCell ref="E3:E5"/>
    <mergeCell ref="H10:H11"/>
    <mergeCell ref="I10:I11"/>
    <mergeCell ref="S10:S11"/>
    <mergeCell ref="T10:T11"/>
    <mergeCell ref="F10:F11"/>
    <mergeCell ref="F6:F9"/>
    <mergeCell ref="N3:N5"/>
    <mergeCell ref="N6:N9"/>
    <mergeCell ref="N10:N11"/>
    <mergeCell ref="AJ10:AJ11"/>
    <mergeCell ref="AK10:AK11"/>
    <mergeCell ref="AC10:AC11"/>
    <mergeCell ref="AD10:AD11"/>
    <mergeCell ref="AE10:AE11"/>
    <mergeCell ref="AF10:AF11"/>
    <mergeCell ref="AH10:AH11"/>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4140625" defaultRowHeight="14.4" outlineLevelCol="1" x14ac:dyDescent="0.3"/>
  <cols>
    <col min="1" max="1" width="12.44140625" style="2" customWidth="1"/>
    <col min="2" max="2" width="11.44140625" style="2"/>
    <col min="3" max="3" width="20.44140625" style="2" customWidth="1"/>
    <col min="4" max="4" width="14.6640625" style="2" customWidth="1"/>
    <col min="5" max="5" width="8.88671875" style="2" customWidth="1"/>
    <col min="6" max="6" width="11.109375" style="2" customWidth="1"/>
    <col min="7" max="7" width="17.88671875" style="2" customWidth="1"/>
    <col min="8" max="8" width="19" style="2" customWidth="1"/>
    <col min="9" max="9" width="19.33203125" style="2" customWidth="1"/>
    <col min="10" max="11" width="19.6640625" style="2" customWidth="1"/>
    <col min="12" max="12" width="12.33203125" style="2" customWidth="1"/>
    <col min="13" max="13" width="12.88671875" style="2" customWidth="1"/>
    <col min="14" max="14" width="16.33203125" style="2" customWidth="1"/>
    <col min="15" max="15" width="22.33203125" style="2" customWidth="1"/>
    <col min="16" max="16" width="16.88671875" style="2" customWidth="1"/>
    <col min="17" max="17" width="35.44140625" style="2" customWidth="1"/>
    <col min="18" max="18" width="34.33203125" style="2" customWidth="1"/>
    <col min="19" max="19" width="44.88671875" style="2" customWidth="1"/>
    <col min="20" max="20" width="18.33203125" style="2" customWidth="1"/>
    <col min="21" max="27" width="7.109375" style="2" customWidth="1" outlineLevel="1"/>
    <col min="28" max="29" width="12.109375" style="2" customWidth="1"/>
    <col min="30" max="30" width="11.5546875" style="2" customWidth="1"/>
    <col min="31" max="33" width="10.5546875" style="2" customWidth="1"/>
    <col min="34" max="34" width="15.5546875" style="2" customWidth="1"/>
    <col min="35" max="35" width="14.6640625" style="2" customWidth="1"/>
    <col min="36" max="36" width="13.6640625" style="2" customWidth="1"/>
    <col min="37" max="37" width="12.44140625" style="2" customWidth="1"/>
    <col min="38" max="38" width="13.5546875" style="2" customWidth="1"/>
    <col min="39" max="39" width="8.44140625" style="2" customWidth="1"/>
    <col min="40" max="40" width="12.33203125" style="2" customWidth="1"/>
    <col min="41" max="41" width="14.88671875" style="2" customWidth="1"/>
    <col min="42" max="42" width="27.44140625" style="2" customWidth="1"/>
    <col min="43" max="43" width="12.88671875" style="2" customWidth="1"/>
    <col min="44" max="44" width="17.109375" style="2" customWidth="1"/>
    <col min="45" max="45" width="27.5546875" style="2" customWidth="1"/>
    <col min="46" max="46" width="21.33203125" style="2" customWidth="1"/>
    <col min="47" max="47" width="34.33203125" style="2" customWidth="1"/>
    <col min="48" max="16384" width="11.44140625" style="2"/>
  </cols>
  <sheetData>
    <row r="1" spans="1:47" ht="15.75" thickBot="1" x14ac:dyDescent="0.35">
      <c r="A1" s="6" t="s">
        <v>266</v>
      </c>
    </row>
    <row r="2" spans="1:47" ht="91.5" customHeight="1" thickBot="1" x14ac:dyDescent="0.35">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9.6" x14ac:dyDescent="0.3">
      <c r="A3" s="142"/>
      <c r="B3" s="132" t="s">
        <v>179</v>
      </c>
      <c r="C3" s="132" t="s">
        <v>180</v>
      </c>
      <c r="D3" s="132" t="s">
        <v>181</v>
      </c>
      <c r="E3" s="132" t="s">
        <v>23</v>
      </c>
      <c r="F3" s="132" t="s">
        <v>24</v>
      </c>
      <c r="G3" s="132" t="s">
        <v>182</v>
      </c>
      <c r="H3" s="132" t="s">
        <v>183</v>
      </c>
      <c r="I3" s="137" t="s">
        <v>184</v>
      </c>
      <c r="J3" s="132" t="s">
        <v>27</v>
      </c>
      <c r="K3" s="132" t="s">
        <v>28</v>
      </c>
      <c r="L3" s="132" t="str">
        <f>IFERROR(VLOOKUP(CONCATENATE(J3,K3),Parámetro!$A$56:$B$80,2,FALSE),"-")</f>
        <v>Extremo (20)</v>
      </c>
      <c r="M3" s="20" t="s">
        <v>72</v>
      </c>
      <c r="N3" s="132"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39"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32" t="s">
        <v>32</v>
      </c>
      <c r="AM3" s="132" t="s">
        <v>28</v>
      </c>
      <c r="AN3" s="132" t="str">
        <f>IFERROR(VLOOKUP(CONCATENATE(AL3,AM3),Parámetro!$A$56:$B$80,2,FALSE),"-")</f>
        <v>Extremo (16)</v>
      </c>
      <c r="AO3" s="132" t="s">
        <v>34</v>
      </c>
      <c r="AP3" s="132" t="s">
        <v>206</v>
      </c>
      <c r="AQ3" s="132" t="s">
        <v>201</v>
      </c>
      <c r="AR3" s="132" t="s">
        <v>202</v>
      </c>
      <c r="AS3" s="132" t="s">
        <v>203</v>
      </c>
      <c r="AT3" s="132" t="s">
        <v>267</v>
      </c>
      <c r="AU3" s="134" t="s">
        <v>204</v>
      </c>
    </row>
    <row r="4" spans="1:47" ht="86.4" x14ac:dyDescent="0.3">
      <c r="A4" s="143"/>
      <c r="B4" s="114"/>
      <c r="C4" s="114"/>
      <c r="D4" s="114"/>
      <c r="E4" s="114"/>
      <c r="F4" s="114"/>
      <c r="G4" s="114"/>
      <c r="H4" s="114"/>
      <c r="I4" s="121"/>
      <c r="J4" s="114"/>
      <c r="K4" s="114"/>
      <c r="L4" s="114"/>
      <c r="M4" s="23" t="s">
        <v>37</v>
      </c>
      <c r="N4" s="114"/>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40"/>
      <c r="AH4" s="24" t="s">
        <v>45</v>
      </c>
      <c r="AI4" s="24" t="s">
        <v>46</v>
      </c>
      <c r="AJ4" s="26" t="str">
        <f>IFERROR(VLOOKUP(CONCATENATE(AG1,AH4,AI4),Parámetro!$A$13:$B$24,2,FALSE),"-")</f>
        <v>-</v>
      </c>
      <c r="AK4" s="26" t="str">
        <f>IFERROR(VLOOKUP(CONCATENATE(AG1,AH4,AI4),Parámetro!$A$27:$B$38,2,FALSE),"-")</f>
        <v>-</v>
      </c>
      <c r="AL4" s="114"/>
      <c r="AM4" s="114"/>
      <c r="AN4" s="114"/>
      <c r="AO4" s="114"/>
      <c r="AP4" s="114"/>
      <c r="AQ4" s="114"/>
      <c r="AR4" s="114"/>
      <c r="AS4" s="114"/>
      <c r="AT4" s="114"/>
      <c r="AU4" s="135"/>
    </row>
    <row r="5" spans="1:47" ht="57.6" x14ac:dyDescent="0.3">
      <c r="A5" s="143"/>
      <c r="B5" s="114"/>
      <c r="C5" s="114"/>
      <c r="D5" s="114"/>
      <c r="E5" s="114"/>
      <c r="F5" s="114"/>
      <c r="G5" s="115"/>
      <c r="H5" s="114"/>
      <c r="I5" s="121"/>
      <c r="J5" s="114"/>
      <c r="K5" s="114"/>
      <c r="L5" s="114"/>
      <c r="M5" s="23" t="s">
        <v>72</v>
      </c>
      <c r="N5" s="114"/>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40"/>
      <c r="AH5" s="24" t="s">
        <v>46</v>
      </c>
      <c r="AI5" s="24" t="s">
        <v>45</v>
      </c>
      <c r="AJ5" s="26" t="str">
        <f>IFERROR(VLOOKUP(CONCATENATE(AG2,AH5,AI5),Parámetro!$A$13:$B$24,2,FALSE),"-")</f>
        <v>-</v>
      </c>
      <c r="AK5" s="26" t="str">
        <f>IFERROR(VLOOKUP(CONCATENATE(AG2,AH5,AI5),Parámetro!$A$27:$B$38,2,FALSE),"-")</f>
        <v>-</v>
      </c>
      <c r="AL5" s="114"/>
      <c r="AM5" s="114"/>
      <c r="AN5" s="114"/>
      <c r="AO5" s="114"/>
      <c r="AP5" s="114"/>
      <c r="AQ5" s="114"/>
      <c r="AR5" s="114"/>
      <c r="AS5" s="114"/>
      <c r="AT5" s="114"/>
      <c r="AU5" s="135"/>
    </row>
    <row r="6" spans="1:47" ht="144" x14ac:dyDescent="0.3">
      <c r="A6" s="143"/>
      <c r="B6" s="114"/>
      <c r="C6" s="114"/>
      <c r="D6" s="114"/>
      <c r="E6" s="114"/>
      <c r="F6" s="114"/>
      <c r="G6" s="27" t="s">
        <v>268</v>
      </c>
      <c r="H6" s="114"/>
      <c r="I6" s="121"/>
      <c r="J6" s="114"/>
      <c r="K6" s="114"/>
      <c r="L6" s="114"/>
      <c r="M6" s="27" t="s">
        <v>37</v>
      </c>
      <c r="N6" s="114"/>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40"/>
      <c r="AH6" s="32" t="s">
        <v>46</v>
      </c>
      <c r="AI6" s="32" t="s">
        <v>46</v>
      </c>
      <c r="AJ6" s="31">
        <f>IFERROR(VLOOKUP(CONCATENATE(AG3,AH6,AI6),Parámetro!$A$13:$B$24,2,FALSE),"-")</f>
        <v>0</v>
      </c>
      <c r="AK6" s="31">
        <f>IFERROR(VLOOKUP(CONCATENATE(AG3,AH6,AI6),Parámetro!$A$27:$B$38,2,FALSE),"-")</f>
        <v>0</v>
      </c>
      <c r="AL6" s="114"/>
      <c r="AM6" s="114"/>
      <c r="AN6" s="114"/>
      <c r="AO6" s="114"/>
      <c r="AP6" s="114"/>
      <c r="AQ6" s="114"/>
      <c r="AR6" s="114"/>
      <c r="AS6" s="114"/>
      <c r="AT6" s="114"/>
      <c r="AU6" s="135"/>
    </row>
    <row r="7" spans="1:47" s="35" customFormat="1" ht="6.75" customHeight="1" thickBot="1" x14ac:dyDescent="0.35">
      <c r="A7" s="144"/>
      <c r="B7" s="133"/>
      <c r="C7" s="133"/>
      <c r="D7" s="133"/>
      <c r="E7" s="133"/>
      <c r="F7" s="133"/>
      <c r="G7" s="33"/>
      <c r="H7" s="133"/>
      <c r="I7" s="138"/>
      <c r="J7" s="133"/>
      <c r="K7" s="133"/>
      <c r="L7" s="114"/>
      <c r="M7" s="33"/>
      <c r="N7" s="133"/>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41"/>
      <c r="AH7" s="33"/>
      <c r="AI7" s="33"/>
      <c r="AJ7" s="34" t="str">
        <f>IFERROR(VLOOKUP(CONCATENATE(AG6,AH7,AI7),Parámetro!$A$13:$B$24,2,FALSE),"-")</f>
        <v>-</v>
      </c>
      <c r="AK7" s="34" t="str">
        <f>IFERROR(VLOOKUP(CONCATENATE(AG6,AH7,AI7),Parámetro!$A$27:$B$38,2,FALSE),"-")</f>
        <v>-</v>
      </c>
      <c r="AL7" s="133"/>
      <c r="AM7" s="133"/>
      <c r="AN7" s="114"/>
      <c r="AO7" s="133"/>
      <c r="AP7" s="133"/>
      <c r="AQ7" s="133"/>
      <c r="AR7" s="133"/>
      <c r="AS7" s="133"/>
      <c r="AT7" s="133"/>
      <c r="AU7" s="136"/>
    </row>
    <row r="10" spans="1:47" x14ac:dyDescent="0.3">
      <c r="O10" s="7"/>
    </row>
    <row r="11" spans="1:47" x14ac:dyDescent="0.3">
      <c r="O11" s="7"/>
    </row>
    <row r="12" spans="1:47" x14ac:dyDescent="0.3">
      <c r="O12" s="7"/>
    </row>
  </sheetData>
  <mergeCells count="24">
    <mergeCell ref="F3:F7"/>
    <mergeCell ref="A3:A7"/>
    <mergeCell ref="B3:B7"/>
    <mergeCell ref="C3:C7"/>
    <mergeCell ref="D3:D7"/>
    <mergeCell ref="E3:E7"/>
    <mergeCell ref="AU3:AU7"/>
    <mergeCell ref="AP3:AP7"/>
    <mergeCell ref="H3:H7"/>
    <mergeCell ref="I3:I7"/>
    <mergeCell ref="J3:J7"/>
    <mergeCell ref="K3:K7"/>
    <mergeCell ref="L3:L7"/>
    <mergeCell ref="N3:N7"/>
    <mergeCell ref="AG3:AG7"/>
    <mergeCell ref="AL3:AL7"/>
    <mergeCell ref="AM3:AM7"/>
    <mergeCell ref="AN3:AN7"/>
    <mergeCell ref="AO3:AO7"/>
    <mergeCell ref="G3:G5"/>
    <mergeCell ref="AQ3:AQ7"/>
    <mergeCell ref="AR3:AR7"/>
    <mergeCell ref="AS3:AS7"/>
    <mergeCell ref="AT3:AT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Raul Caicedo</cp:lastModifiedBy>
  <dcterms:created xsi:type="dcterms:W3CDTF">2019-12-26T17:22:08Z</dcterms:created>
  <dcterms:modified xsi:type="dcterms:W3CDTF">2024-11-05T12:34:16Z</dcterms:modified>
</cp:coreProperties>
</file>