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FINANCIERA\"/>
    </mc:Choice>
  </mc:AlternateContent>
  <xr:revisionPtr revIDLastSave="0" documentId="13_ncr:1_{99A4F888-8945-4916-8386-2A4869515364}" xr6:coauthVersionLast="47" xr6:coauthVersionMax="47" xr10:uidLastSave="{00000000-0000-0000-0000-000000000000}"/>
  <bookViews>
    <workbookView xWindow="-120" yWindow="-120" windowWidth="29040" windowHeight="15840" firstSheet="3" activeTab="3" xr2:uid="{00000000-000D-0000-FFFF-FFFF00000000}"/>
  </bookViews>
  <sheets>
    <sheet name="Criterios impacto 3" sheetId="5" r:id="rId1"/>
    <sheet name="Criterios impacto 2" sheetId="4" r:id="rId2"/>
    <sheet name="Criterios impacto 1" sheetId="3" r:id="rId3"/>
    <sheet name="Matriz Riesgos" sheetId="1" r:id="rId4"/>
    <sheet name="Parámetros" sheetId="2" r:id="rId5"/>
  </sheets>
  <externalReferences>
    <externalReference r:id="rId6"/>
    <externalReference r:id="rId7"/>
  </externalReferences>
  <definedNames>
    <definedName name="A_Obj1" localSheetId="2">OFFSET(#REF!,0,0,COUNTA(#REF!)-1,1)</definedName>
    <definedName name="A_Obj1" localSheetId="1">OFFSET(#REF!,0,0,COUNTA(#REF!)-1,1)</definedName>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 localSheetId="0">#REF!</definedName>
    <definedName name="Acc_1">#REF!</definedName>
    <definedName name="Acc_2" localSheetId="2">#REF!</definedName>
    <definedName name="Acc_2" localSheetId="1">#REF!</definedName>
    <definedName name="Acc_2" localSheetId="0">#REF!</definedName>
    <definedName name="Acc_2">#REF!</definedName>
    <definedName name="Acc_3" localSheetId="2">#REF!</definedName>
    <definedName name="Acc_3" localSheetId="1">#REF!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 localSheetId="0">OFFSET(#REF!,0,0,COUNTA(#REF!)-1,1)</definedName>
    <definedName name="jom">OFFSET(#REF!,0,0,COUNTA(#REF!)-1,1)</definedName>
    <definedName name="LISTA_CENTROS_REGIONALES" localSheetId="2">#REF!</definedName>
    <definedName name="LISTA_CENTROS_REGIONALES" localSheetId="1">#REF!</definedName>
    <definedName name="LISTA_CENTROS_REGIONALES" localSheetId="0">#REF!</definedName>
    <definedName name="LISTA_CENTROS_REGIONALES">#REF!</definedName>
    <definedName name="LISTA_REGIONALES" localSheetId="2">#REF!</definedName>
    <definedName name="LISTA_REGIONALES" localSheetId="1">#REF!</definedName>
    <definedName name="LISTA_REGIONALES" localSheetId="0">#REF!</definedName>
    <definedName name="LISTA_REGIONALES">#REF!</definedName>
    <definedName name="LISTADESPLEGAR_CENTRO" localSheetId="2">#REF!</definedName>
    <definedName name="LISTADESPLEGAR_CENTRO" localSheetId="1">#REF!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 localSheetId="0">OFFSET(#REF!,0,0,COUNTA(#REF!)-1,1)</definedName>
    <definedName name="Objetivos">OFFSET(#REF!,0,0,COUNTA(#REF!)-1,1)</definedName>
    <definedName name="PUTUMAYOL" localSheetId="2">#REF!</definedName>
    <definedName name="PUTUMAYOL" localSheetId="1">#REF!</definedName>
    <definedName name="PUTUMAYOL" localSheetId="0">#REF!</definedName>
    <definedName name="PUTUMAYOL">#REF!</definedName>
    <definedName name="QUINDIOL" localSheetId="2">#REF!</definedName>
    <definedName name="QUINDIOL" localSheetId="1">#REF!</definedName>
    <definedName name="QUINDIOL" localSheetId="0">#REF!</definedName>
    <definedName name="QUINDIOL">#REF!</definedName>
    <definedName name="REGIONAL" localSheetId="2">#REF!</definedName>
    <definedName name="REGIONAL" localSheetId="1">#REF!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 localSheetId="0">#REF!</definedName>
    <definedName name="SUCREL">#REF!</definedName>
    <definedName name="TOLIMAL" localSheetId="2">#REF!</definedName>
    <definedName name="TOLIMAL" localSheetId="1">#REF!</definedName>
    <definedName name="TOLIMAL" localSheetId="0">#REF!</definedName>
    <definedName name="TOLIMAL">#REF!</definedName>
    <definedName name="VALLE" localSheetId="2">#REF!</definedName>
    <definedName name="VALLE" localSheetId="1">#REF!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J8" i="1" s="1"/>
  <c r="K6" i="1"/>
  <c r="J6" i="1" s="1"/>
  <c r="K4" i="1"/>
  <c r="J4" i="1" s="1"/>
  <c r="L4" i="1" s="1"/>
  <c r="AN8" i="1" l="1"/>
  <c r="AN6" i="1"/>
  <c r="AB9" i="1"/>
  <c r="AE8" i="1"/>
  <c r="AB8" i="1"/>
  <c r="L8" i="1"/>
  <c r="AK7" i="1"/>
  <c r="AJ7" i="1"/>
  <c r="AE7" i="1"/>
  <c r="AB7" i="1"/>
  <c r="AK6" i="1"/>
  <c r="AJ6" i="1"/>
  <c r="AE6" i="1"/>
  <c r="AB6" i="1"/>
  <c r="L6" i="1"/>
  <c r="AB5" i="1" l="1"/>
  <c r="AC5" i="1" s="1"/>
  <c r="AE5" i="1" s="1"/>
  <c r="AF5" i="1" s="1"/>
  <c r="AN4" i="1" l="1"/>
  <c r="AB4" i="1"/>
  <c r="AC4" i="1" s="1"/>
  <c r="AE4" i="1" s="1"/>
  <c r="AF4" i="1" s="1"/>
  <c r="AG4" i="1" s="1"/>
  <c r="AJ5" i="1" l="1"/>
  <c r="AK5" i="1"/>
  <c r="AK4" i="1"/>
  <c r="AJ4" i="1"/>
</calcChain>
</file>

<file path=xl/sharedStrings.xml><?xml version="1.0" encoding="utf-8"?>
<sst xmlns="http://schemas.openxmlformats.org/spreadsheetml/2006/main" count="448" uniqueCount="255">
  <si>
    <t>Criterios para calificar el impacto en riesgos de corrupción</t>
  </si>
  <si>
    <t>1. ¿Afecta al grupo de funcionarios del proceso?</t>
  </si>
  <si>
    <t>NO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</si>
  <si>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</si>
  <si>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</si>
  <si>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</si>
  <si>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</si>
  <si>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</si>
  <si>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</si>
  <si>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</si>
  <si>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</si>
  <si>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</si>
  <si>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</si>
  <si>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</si>
  <si>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</si>
  <si>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</si>
  <si>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</si>
  <si>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</si>
  <si>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</si>
  <si>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</si>
  <si>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</si>
  <si>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</si>
  <si>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</si>
  <si>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</si>
  <si>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</si>
  <si>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</si>
  <si>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</si>
  <si>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</si>
  <si>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</si>
  <si>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</si>
  <si>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</si>
  <si>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</si>
  <si>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</si>
  <si>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</si>
  <si>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</si>
  <si>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</si>
  <si>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</si>
  <si>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</si>
  <si>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</si>
  <si>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</si>
  <si>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</si>
  <si>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</si>
  <si>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</si>
  <si>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</si>
  <si>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</si>
  <si>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</si>
  <si>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</si>
  <si>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</si>
  <si>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</si>
  <si>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</si>
  <si>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</si>
  <si>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</si>
  <si>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</si>
  <si>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</si>
  <si>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</si>
  <si>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</si>
  <si>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</si>
  <si>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RESPONSABLE</t>
  </si>
  <si>
    <t>FECHA LÍMITE PARA EL CUMPLIMIENTO DE LA ACCIÓN</t>
  </si>
  <si>
    <t>INDICADOR</t>
  </si>
  <si>
    <t>RECURSOS</t>
  </si>
  <si>
    <t>PLAN DE CONTINGENCIA</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</si>
  <si>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</si>
  <si>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</si>
  <si>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</si>
  <si>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</si>
  <si>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</si>
  <si>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</si>
  <si>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Investigaciones y sanciones disciplinarias, fiscales y penales.
Detrimento patrimonial.</t>
  </si>
  <si>
    <t>Raro (1)</t>
  </si>
  <si>
    <t>Preventivo</t>
  </si>
  <si>
    <t>Subdirector Administrativo y Financiero</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</si>
  <si>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</si>
  <si>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</si>
  <si>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</si>
  <si>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</si>
  <si>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</si>
  <si>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Fuerte</t>
  </si>
  <si>
    <t>Directamente</t>
  </si>
  <si>
    <t>No Disminuye</t>
  </si>
  <si>
    <t>Mayor (4)</t>
  </si>
  <si>
    <t>Reducir</t>
  </si>
  <si>
    <r>
      <t>Verificar trimestralmente</t>
    </r>
    <r>
      <rPr>
        <b/>
        <sz val="14"/>
        <rFont val="Calibri"/>
        <family val="2"/>
        <scheme val="minor"/>
      </rPr>
      <t xml:space="preserve"> </t>
    </r>
    <r>
      <rPr>
        <sz val="14"/>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</si>
  <si>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</si>
  <si>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Recurso humano: Funcionarios  y personal contratista  de la Subdirección Administrativa y Financiera  financiado por el proyecto  de inversión de la SAF</t>
  </si>
  <si>
    <t>Inclusión de gastos no autorizados o afectación de rubros que no corresponden con el objeto de gasto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</si>
  <si>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</si>
  <si>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</si>
  <si>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</si>
  <si>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</si>
  <si>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</si>
  <si>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</si>
  <si>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Tecnología: Condiciones de los sistemas e infraestructura de TI</t>
  </si>
  <si>
    <t>Ingreso de funcionarios no autorizados al portal del banco</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</si>
  <si>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</si>
  <si>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</si>
  <si>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</si>
  <si>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</si>
  <si>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</si>
  <si>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</si>
  <si>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</si>
  <si>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</si>
  <si>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</si>
  <si>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</si>
  <si>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</si>
  <si>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</si>
  <si>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</si>
  <si>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</si>
  <si>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</si>
  <si>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</si>
  <si>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 xml:space="preserve">No aplicación de las politicas establecidas por la Secretaria Distrital de Hacienda para el manejo de recursos </t>
  </si>
  <si>
    <t>Investigaciones fiscales y/o disciplinarias por parte de los entes de vigilancia y control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</si>
  <si>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</si>
  <si>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</si>
  <si>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</si>
  <si>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</si>
  <si>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</si>
  <si>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 xml:space="preserve">Fuerte </t>
  </si>
  <si>
    <t>Aceptar</t>
  </si>
  <si>
    <t>Verificar durante el cierre de las operaciones bancarias que se adopten las decisiones del Comité de Excedentes de Liquidez</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</si>
  <si>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</si>
  <si>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</si>
  <si>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</si>
  <si>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</si>
  <si>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</si>
  <si>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</si>
  <si>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</si>
  <si>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</si>
  <si>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</si>
  <si>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</si>
  <si>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</si>
  <si>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</si>
  <si>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</si>
  <si>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</si>
  <si>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</si>
  <si>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</si>
  <si>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</si>
  <si>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</si>
  <si>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</si>
  <si>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</si>
  <si>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</si>
  <si>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</si>
  <si>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</si>
  <si>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</si>
  <si>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</si>
  <si>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</si>
  <si>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</si>
  <si>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</si>
  <si>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</si>
  <si>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</si>
  <si>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</si>
  <si>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</si>
  <si>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</si>
  <si>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</si>
  <si>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</si>
  <si>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</si>
  <si>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</si>
  <si>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</si>
  <si>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</si>
  <si>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</si>
  <si>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</si>
  <si>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</si>
  <si>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</si>
  <si>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</si>
  <si>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</si>
  <si>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</si>
  <si>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</si>
  <si>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</si>
  <si>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</si>
  <si>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</si>
  <si>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</si>
  <si>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</si>
  <si>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</si>
  <si>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</si>
  <si>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</si>
  <si>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</si>
  <si>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</si>
  <si>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</si>
  <si>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</si>
  <si>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</si>
  <si>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</si>
  <si>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</si>
  <si>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</si>
  <si>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</si>
  <si>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</si>
  <si>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</si>
  <si>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</si>
  <si>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</si>
  <si>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</si>
  <si>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</si>
  <si>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</si>
  <si>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</si>
  <si>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</si>
  <si>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</si>
  <si>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</si>
  <si>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</si>
  <si>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</si>
  <si>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</si>
  <si>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</si>
  <si>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</si>
  <si>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</si>
  <si>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</si>
  <si>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</si>
  <si>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</si>
  <si>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</si>
  <si>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</si>
  <si>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</si>
  <si>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</si>
  <si>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</si>
  <si>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</si>
  <si>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</si>
  <si>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</si>
  <si>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</si>
  <si>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</si>
  <si>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</si>
  <si>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</si>
  <si>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</si>
  <si>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</si>
  <si>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</si>
  <si>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</si>
  <si>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</si>
  <si>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</si>
  <si>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</si>
  <si>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</si>
  <si>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</si>
  <si>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</si>
  <si>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</si>
  <si>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Acciones asociadas al control</t>
  </si>
  <si>
    <t>Se verifica la calificación de impacto residual mediante la evaluación de los 19 criterios de impacto</t>
  </si>
  <si>
    <t>Fecha: 10 de febrero de 2022</t>
  </si>
  <si>
    <t>1 de febrero a 15 de diciembre de 2023</t>
  </si>
  <si>
    <t>Informar a los Jefes inmediatos para que se tomen las respectivas medidas</t>
  </si>
  <si>
    <t xml:space="preserve">Se analizan los riesgos y controles del proceso, determinando que para la vigencia 2023: 
- No se presentan nuevos riesgos a los ya documentados
- La probabilidad e impacto inherente continua con la misma valoración
- Se actualiza la información del responsable del control 1 (se elimina el responsable de presupuesto)
- Se mantienen los controles y la valoración de estos lo que conlleva a que se mantiene la valoración del riesgo residual
- Se ajustó la redacción del plan de contingencia eliminando el texto "Informar a los entes de control respectivos", debido a que esta acción no es competencia del proceso
- Las acciones asociadas a los controles se mantienen
- Se actualiza la fecha de ejecución de las acciones asociadas a los controles 
</t>
  </si>
  <si>
    <t>Técnico operativo, profesional universitario, profesional especializado del área de Tesorería</t>
  </si>
  <si>
    <t>Auxiliar administrativo, técnico operativo, profesional universitario, profesional especializado del área de Presupuesto</t>
  </si>
  <si>
    <t xml:space="preserve">DEBIDO A 
(Causa(s))
</t>
  </si>
  <si>
    <t xml:space="preserve">PUEDE SUCEDER QUE
(Riesgo)
</t>
  </si>
  <si>
    <t xml:space="preserve">QUE PODRÍA OCASIONAR (Consecuencia(s))
</t>
  </si>
  <si>
    <t xml:space="preserve">CONTROL DE CAMBIOS </t>
  </si>
  <si>
    <t>FECHA: 10 de febrero de 2023</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</si>
  <si>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</si>
  <si>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</si>
  <si>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</si>
  <si>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15 de abril 2023( I trimestre ) 
15 de julio 2023( II trimestre) 
15 de octubre 2023 ( III trimestre ) 
15 de enero 2024 ( IV trimestre ) </t>
  </si>
  <si>
    <t>15 de abril 2023( I trimestre ) 
15 de julio 2023( II trimestre) 
15 de octubre 2023 ( III trimestre ) 
15 de enero 2024 ( IV trimestre )</t>
  </si>
  <si>
    <t>Número de casos en que se han generado desviación de los recursos públicos para beneficio particular 
Frecuencia: Trimestral mes vencido 
Meta: 0</t>
  </si>
  <si>
    <t>Número de casos en que se han generado desviación en el rubro presupuestal autorizado en el PAA
Frecuencia: Trimestral mes vencido
Meta: 0</t>
  </si>
  <si>
    <t>Número de casos en que se han generado desviación en la asignación de roles o permisos en los portales bancarios
Frecuencia: Semestral  mes vencido 
Meta: 0</t>
  </si>
  <si>
    <t xml:space="preserve">
15 de julio 2023 (I semestre)
15 de enero de 2024 (II semestre)</t>
  </si>
  <si>
    <t>FECHA DE ACTUALIZACIÓN: 26 de octubre de  2023</t>
  </si>
  <si>
    <t>FECHA: 26 de octubre  de 2023</t>
  </si>
  <si>
    <t>Desviación de los recursos públicos para beneficio particular por uso del poder  al realizar los pagos</t>
  </si>
  <si>
    <t>Desviación de recursos públicos para beneficio particular, a través de transacciones realizadas por uso del poder al contar con las autorizaciones a través de los portales bancarios</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</si>
  <si>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*Desviación de los recursos públicos para beneficio particular  POR Desviación de los recursos públicos para beneficio particular POR USO DEL PODER AL REALIZAR LOS PAGOS
*Desviación de recursos públicos para beneficio particular, a través de transacciones realizadas en los portales bancarios  POR Desviación de recursos públicos para beneficio particular, a través de transacciones realizadas  POR USO DEL PODER AL CONTAR CON LAS AUTORIZACIONES A TRAVÉS DE LOS PORTALES BANCARIOS
*Inversión de dineros públicos en entidades de dudosa solidez financiera o que no correspondan a la mejor oferta financiera para invertir los recursos a fin de favorecer a un tercero del  Comité de excedentes de liquidez  POR Inversión de dineros públicos en entidades de dudosa solidez financiera o que no correspondan a la mejor oferta financiera para invertir los recursos a fin de favorecer a un tercero A TRAVÉS DEL USO DEL PODER DEL Comité de excedentes de liquidez </t>
  </si>
  <si>
    <t xml:space="preserve">Inversión de dineros públicos en entidades de dudosa solidez financiera o que no correspondan a la mejor oferta financiera para invertir los recursos a fin de favorecer a un tercero a trvés del uso del poder del  Comité de excedentes de liquidez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</si>
</sst>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b/>
      <sz val="14"/>
      <name val="Calibri"/>
      <family val="2"/>
      <scheme val="minor"/>
    </font>
    <font>
      <b/>
      <sz val="18"/>
      <name val="Calibri"/>
      <family val="2"/>
      <scheme val="minor"/>
    </font>
    <font>
      <sz val="14"/>
      <name val="Calibri"/>
      <family val="2"/>
      <scheme val="minor"/>
    </font>
    <font>
      <sz val="14"/>
      <color theme="1"/>
      <name val="Calibri"/>
      <family val="2"/>
      <scheme val="minor"/>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
      <sz val="11"/>
      <name val="Calibri"/>
      <family val="2"/>
    </font>
    <font>
      <b/>
      <sz val="12"/>
      <name val="Calibri"/>
      <family val="2"/>
    </font>
    <font>
      <sz val="12"/>
      <name val="Arial"/>
      <family val="2"/>
    </font>
    <font>
      <sz val="12"/>
      <color theme="1"/>
      <name val="Arial"/>
      <family val="2"/>
    </font>
    <font>
      <sz val="12"/>
      <name val="Calibri"/>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indexed="9"/>
        <bgColor indexed="26"/>
      </patternFill>
    </fill>
    <fill>
      <patternFill patternType="solid">
        <fgColor theme="0"/>
        <bgColor indexed="26"/>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5" fillId="0" borderId="0"/>
    <xf numFmtId="44" fontId="1" fillId="0" borderId="0" applyFont="0" applyFill="0" applyBorder="0" applyAlignment="0" applyProtection="0"/>
    <xf numFmtId="0" fontId="10" fillId="0" borderId="0"/>
    <xf numFmtId="0" fontId="1" fillId="0" borderId="0"/>
  </cellStyleXfs>
  <cellXfs count="87">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10" fillId="0" borderId="0" xfId="4"/>
    <xf numFmtId="0" fontId="10" fillId="7" borderId="1" xfId="4" applyFill="1" applyBorder="1" applyAlignment="1">
      <alignment horizontal="center"/>
    </xf>
    <xf numFmtId="0" fontId="14" fillId="9" borderId="3" xfId="0" applyFont="1" applyFill="1" applyBorder="1" applyAlignment="1">
      <alignment vertical="center" wrapText="1"/>
    </xf>
    <xf numFmtId="0" fontId="6" fillId="3" borderId="5" xfId="5"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vertical="center" wrapText="1"/>
    </xf>
    <xf numFmtId="0" fontId="7" fillId="2" borderId="0" xfId="0" applyFont="1" applyFill="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6" fillId="3" borderId="1" xfId="5" applyFont="1" applyFill="1" applyBorder="1" applyAlignment="1">
      <alignment horizontal="center" vertical="center" wrapText="1"/>
    </xf>
    <xf numFmtId="0" fontId="6" fillId="8" borderId="1" xfId="0" applyFont="1" applyFill="1" applyBorder="1" applyAlignment="1">
      <alignment horizontal="left" vertical="center" wrapText="1"/>
    </xf>
    <xf numFmtId="0" fontId="13" fillId="3" borderId="1" xfId="5"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5" applyFont="1" applyBorder="1" applyAlignment="1">
      <alignment horizontal="center" vertical="center" wrapText="1"/>
    </xf>
    <xf numFmtId="0" fontId="19" fillId="2" borderId="1" xfId="0" applyFont="1" applyFill="1" applyBorder="1" applyAlignment="1">
      <alignment horizontal="center" vertical="center" wrapText="1"/>
    </xf>
    <xf numFmtId="0" fontId="12" fillId="0" borderId="1" xfId="4" applyFont="1" applyBorder="1" applyAlignment="1">
      <alignment horizontal="left" vertical="top"/>
    </xf>
    <xf numFmtId="0" fontId="11" fillId="7" borderId="1" xfId="4" applyFont="1" applyFill="1" applyBorder="1" applyAlignment="1">
      <alignment horizont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6" xfId="5" applyFont="1" applyBorder="1" applyAlignment="1">
      <alignment horizontal="left" vertical="center"/>
    </xf>
    <xf numFmtId="0" fontId="18" fillId="0" borderId="7" xfId="5" applyFont="1" applyBorder="1" applyAlignment="1">
      <alignment horizontal="left" vertical="center"/>
    </xf>
    <xf numFmtId="0" fontId="18" fillId="0" borderId="8" xfId="5"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xf>
    <xf numFmtId="0" fontId="8" fillId="2" borderId="1" xfId="0" applyFont="1" applyFill="1" applyBorder="1" applyAlignment="1">
      <alignment horizontal="left" vertical="center"/>
    </xf>
    <xf numFmtId="0" fontId="8" fillId="0" borderId="3" xfId="0" applyFont="1" applyBorder="1" applyAlignment="1">
      <alignment horizontal="left" vertical="center" wrapText="1"/>
    </xf>
    <xf numFmtId="0" fontId="16" fillId="11" borderId="1" xfId="0" applyFont="1" applyFill="1" applyBorder="1" applyAlignment="1">
      <alignment horizont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7" fillId="0" borderId="0" xfId="0" applyFont="1" applyBorder="1" applyAlignment="1">
      <alignment horizontal="left" vertical="center"/>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15" fillId="10" borderId="3" xfId="0" applyFont="1" applyFill="1" applyBorder="1" applyAlignment="1">
      <alignment horizontal="center" vertical="center" wrapText="1"/>
    </xf>
    <xf numFmtId="0" fontId="15" fillId="10" borderId="2"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14" fontId="8" fillId="2"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0" fontId="8" fillId="6" borderId="1" xfId="2"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5" borderId="3" xfId="2" applyFont="1" applyFill="1" applyBorder="1" applyAlignment="1">
      <alignment horizontal="left" vertical="center" wrapText="1"/>
    </xf>
    <xf numFmtId="0" fontId="8" fillId="5" borderId="2" xfId="2" applyFont="1" applyFill="1" applyBorder="1" applyAlignment="1">
      <alignment horizontal="left" vertical="center" wrapText="1"/>
    </xf>
    <xf numFmtId="14" fontId="8" fillId="0" borderId="1" xfId="0" applyNumberFormat="1" applyFont="1" applyBorder="1" applyAlignment="1">
      <alignment horizontal="left" vertical="center" wrapText="1"/>
    </xf>
    <xf numFmtId="0" fontId="8" fillId="2" borderId="3" xfId="0" applyFont="1" applyFill="1" applyBorder="1" applyAlignment="1">
      <alignment horizontal="left" vertical="center"/>
    </xf>
  </cellXfs>
  <cellStyles count="6">
    <cellStyle name="Moneda 2" xfId="3" xr:uid="{00000000-0005-0000-0000-000000000000}"/>
    <cellStyle name="Normal" xfId="0" builtinId="0"/>
    <cellStyle name="Normal 2" xfId="5" xr:uid="{0027885B-27C3-43FC-9D11-A7ED1138703A}"/>
    <cellStyle name="Normal 2 2" xfId="1" xr:uid="{00000000-0005-0000-0000-000002000000}"/>
    <cellStyle name="Normal 2 2 2" xfId="4" xr:uid="{6E508EAB-FC5A-46D3-914E-424A89CE1521}"/>
    <cellStyle name="Normal 3" xfId="2" xr:uid="{00000000-0005-0000-0000-000003000000}"/>
  </cellStyles>
  <dxfs count="2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7197381-45E7-4494-8CC1-22111A8F7779}"/>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69A927-20CD-4FE5-AFF9-780C79601E7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716D1C0E-0ED8-40C5-AD49-3C47DC015C4C}"/>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A5E857-7A75-4C47-8088-09722135D852}"/>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917CC5E-1A1B-4649-8AF1-F9773CF57C0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016221D-9D7D-4CEE-BC82-7CB5DE19CBBD}"/>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FBEF-22EA-41C2-95A5-CFCC2EC59DCC}">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40" t="s">
        <v>0</v>
      </c>
      <c r="B1" s="40"/>
      <c r="C1" s="40"/>
      <c r="D1" s="40"/>
      <c r="E1" s="40"/>
      <c r="F1" s="40"/>
      <c r="G1" s="40"/>
      <c r="H1" s="40"/>
    </row>
    <row r="2" spans="1:12" x14ac:dyDescent="0.2">
      <c r="A2" s="39" t="s">
        <v>1</v>
      </c>
      <c r="B2" s="39"/>
      <c r="C2" s="39"/>
      <c r="D2" s="39"/>
      <c r="E2" s="39"/>
      <c r="F2" s="39"/>
      <c r="G2" s="39"/>
      <c r="H2" s="24" t="s">
        <v>2</v>
      </c>
    </row>
    <row r="3" spans="1:12" x14ac:dyDescent="0.2">
      <c r="A3" s="39" t="s">
        <v>3</v>
      </c>
      <c r="B3" s="39"/>
      <c r="C3" s="39"/>
      <c r="D3" s="39"/>
      <c r="E3" s="39"/>
      <c r="F3" s="39"/>
      <c r="G3" s="39"/>
      <c r="H3" s="24" t="s">
        <v>2</v>
      </c>
    </row>
    <row r="4" spans="1:12" x14ac:dyDescent="0.2">
      <c r="A4" s="39" t="s">
        <v>4</v>
      </c>
      <c r="B4" s="39"/>
      <c r="C4" s="39"/>
      <c r="D4" s="39"/>
      <c r="E4" s="39"/>
      <c r="F4" s="39"/>
      <c r="G4" s="39"/>
      <c r="H4" s="24" t="s">
        <v>2</v>
      </c>
    </row>
    <row r="5" spans="1:12" x14ac:dyDescent="0.2">
      <c r="A5" s="39" t="s">
        <v>5</v>
      </c>
      <c r="B5" s="39"/>
      <c r="C5" s="39"/>
      <c r="D5" s="39"/>
      <c r="E5" s="39"/>
      <c r="F5" s="39"/>
      <c r="G5" s="39"/>
      <c r="H5" s="24" t="s">
        <v>2</v>
      </c>
    </row>
    <row r="6" spans="1:12" x14ac:dyDescent="0.2">
      <c r="A6" s="39" t="s">
        <v>6</v>
      </c>
      <c r="B6" s="39"/>
      <c r="C6" s="39"/>
      <c r="D6" s="39"/>
      <c r="E6" s="39"/>
      <c r="F6" s="39"/>
      <c r="G6" s="39"/>
      <c r="H6" s="24" t="s">
        <v>7</v>
      </c>
    </row>
    <row r="7" spans="1:12" x14ac:dyDescent="0.2">
      <c r="A7" s="39" t="s">
        <v>8</v>
      </c>
      <c r="B7" s="39"/>
      <c r="C7" s="39"/>
      <c r="D7" s="39"/>
      <c r="E7" s="39"/>
      <c r="F7" s="39"/>
      <c r="G7" s="39"/>
      <c r="H7" s="24" t="s">
        <v>7</v>
      </c>
    </row>
    <row r="8" spans="1:12" x14ac:dyDescent="0.2">
      <c r="A8" s="39" t="s">
        <v>9</v>
      </c>
      <c r="B8" s="39"/>
      <c r="C8" s="39"/>
      <c r="D8" s="39"/>
      <c r="E8" s="39"/>
      <c r="F8" s="39"/>
      <c r="G8" s="39"/>
      <c r="H8" s="24" t="s">
        <v>2</v>
      </c>
    </row>
    <row r="9" spans="1:12" x14ac:dyDescent="0.2">
      <c r="A9" s="39" t="s">
        <v>10</v>
      </c>
      <c r="B9" s="39"/>
      <c r="C9" s="39"/>
      <c r="D9" s="39"/>
      <c r="E9" s="39"/>
      <c r="F9" s="39"/>
      <c r="G9" s="39"/>
      <c r="H9" s="24" t="s">
        <v>2</v>
      </c>
    </row>
    <row r="10" spans="1:12" x14ac:dyDescent="0.2">
      <c r="A10" s="39" t="s">
        <v>11</v>
      </c>
      <c r="B10" s="39"/>
      <c r="C10" s="39"/>
      <c r="D10" s="39"/>
      <c r="E10" s="39"/>
      <c r="F10" s="39"/>
      <c r="G10" s="39"/>
      <c r="H10" s="24" t="s">
        <v>2</v>
      </c>
    </row>
    <row r="11" spans="1:12" x14ac:dyDescent="0.2">
      <c r="A11" s="39" t="s">
        <v>12</v>
      </c>
      <c r="B11" s="39"/>
      <c r="C11" s="39"/>
      <c r="D11" s="39"/>
      <c r="E11" s="39"/>
      <c r="F11" s="39"/>
      <c r="G11" s="39"/>
      <c r="H11" s="24" t="s">
        <v>7</v>
      </c>
    </row>
    <row r="12" spans="1:12" x14ac:dyDescent="0.2">
      <c r="A12" s="39" t="s">
        <v>13</v>
      </c>
      <c r="B12" s="39"/>
      <c r="C12" s="39"/>
      <c r="D12" s="39"/>
      <c r="E12" s="39"/>
      <c r="F12" s="39"/>
      <c r="G12" s="39"/>
      <c r="H12" s="24" t="s">
        <v>7</v>
      </c>
    </row>
    <row r="13" spans="1:12" x14ac:dyDescent="0.2">
      <c r="A13" s="39" t="s">
        <v>14</v>
      </c>
      <c r="B13" s="39"/>
      <c r="C13" s="39"/>
      <c r="D13" s="39"/>
      <c r="E13" s="39"/>
      <c r="F13" s="39"/>
      <c r="G13" s="39"/>
      <c r="H13" s="24" t="s">
        <v>7</v>
      </c>
      <c r="L13" s="23" t="s">
        <v>7</v>
      </c>
    </row>
    <row r="14" spans="1:12" x14ac:dyDescent="0.2">
      <c r="A14" s="39" t="s">
        <v>15</v>
      </c>
      <c r="B14" s="39"/>
      <c r="C14" s="39"/>
      <c r="D14" s="39"/>
      <c r="E14" s="39"/>
      <c r="F14" s="39"/>
      <c r="G14" s="39"/>
      <c r="H14" s="24" t="s">
        <v>7</v>
      </c>
      <c r="L14" s="23" t="s">
        <v>2</v>
      </c>
    </row>
    <row r="15" spans="1:12" x14ac:dyDescent="0.2">
      <c r="A15" s="39" t="s">
        <v>16</v>
      </c>
      <c r="B15" s="39"/>
      <c r="C15" s="39"/>
      <c r="D15" s="39"/>
      <c r="E15" s="39"/>
      <c r="F15" s="39"/>
      <c r="G15" s="39"/>
      <c r="H15" s="24" t="s">
        <v>7</v>
      </c>
    </row>
    <row r="16" spans="1:12" x14ac:dyDescent="0.2">
      <c r="A16" s="39" t="s">
        <v>17</v>
      </c>
      <c r="B16" s="39"/>
      <c r="C16" s="39"/>
      <c r="D16" s="39"/>
      <c r="E16" s="39"/>
      <c r="F16" s="39"/>
      <c r="G16" s="39"/>
      <c r="H16" s="24" t="s">
        <v>2</v>
      </c>
    </row>
    <row r="17" spans="1:8" x14ac:dyDescent="0.2">
      <c r="A17" s="39" t="s">
        <v>18</v>
      </c>
      <c r="B17" s="39"/>
      <c r="C17" s="39"/>
      <c r="D17" s="39"/>
      <c r="E17" s="39"/>
      <c r="F17" s="39"/>
      <c r="G17" s="39"/>
      <c r="H17" s="24" t="s">
        <v>2</v>
      </c>
    </row>
    <row r="18" spans="1:8" x14ac:dyDescent="0.2">
      <c r="A18" s="39" t="s">
        <v>19</v>
      </c>
      <c r="B18" s="39"/>
      <c r="C18" s="39"/>
      <c r="D18" s="39"/>
      <c r="E18" s="39"/>
      <c r="F18" s="39"/>
      <c r="G18" s="39"/>
      <c r="H18" s="24" t="s">
        <v>2</v>
      </c>
    </row>
    <row r="19" spans="1:8" x14ac:dyDescent="0.2">
      <c r="A19" s="39" t="s">
        <v>20</v>
      </c>
      <c r="B19" s="39"/>
      <c r="C19" s="39"/>
      <c r="D19" s="39"/>
      <c r="E19" s="39"/>
      <c r="F19" s="39"/>
      <c r="G19" s="39"/>
      <c r="H19" s="24" t="s">
        <v>7</v>
      </c>
    </row>
    <row r="20" spans="1:8" x14ac:dyDescent="0.2">
      <c r="A20" s="39" t="s">
        <v>21</v>
      </c>
      <c r="B20" s="39"/>
      <c r="C20" s="39"/>
      <c r="D20" s="39"/>
      <c r="E20" s="39"/>
      <c r="F20" s="39"/>
      <c r="G20" s="39"/>
      <c r="H20" s="2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07B51C1-A1B3-4111-8892-FC70C6D154D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E243-6BF9-483A-8BEA-29112B71D7D2}">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40" t="s">
        <v>0</v>
      </c>
      <c r="B1" s="40"/>
      <c r="C1" s="40"/>
      <c r="D1" s="40"/>
      <c r="E1" s="40"/>
      <c r="F1" s="40"/>
      <c r="G1" s="40"/>
      <c r="H1" s="40"/>
    </row>
    <row r="2" spans="1:12" x14ac:dyDescent="0.2">
      <c r="A2" s="39" t="s">
        <v>1</v>
      </c>
      <c r="B2" s="39"/>
      <c r="C2" s="39"/>
      <c r="D2" s="39"/>
      <c r="E2" s="39"/>
      <c r="F2" s="39"/>
      <c r="G2" s="39"/>
      <c r="H2" s="24" t="s">
        <v>7</v>
      </c>
    </row>
    <row r="3" spans="1:12" x14ac:dyDescent="0.2">
      <c r="A3" s="39" t="s">
        <v>3</v>
      </c>
      <c r="B3" s="39"/>
      <c r="C3" s="39"/>
      <c r="D3" s="39"/>
      <c r="E3" s="39"/>
      <c r="F3" s="39"/>
      <c r="G3" s="39"/>
      <c r="H3" s="24" t="s">
        <v>2</v>
      </c>
    </row>
    <row r="4" spans="1:12" x14ac:dyDescent="0.2">
      <c r="A4" s="39" t="s">
        <v>4</v>
      </c>
      <c r="B4" s="39"/>
      <c r="C4" s="39"/>
      <c r="D4" s="39"/>
      <c r="E4" s="39"/>
      <c r="F4" s="39"/>
      <c r="G4" s="39"/>
      <c r="H4" s="24" t="s">
        <v>2</v>
      </c>
    </row>
    <row r="5" spans="1:12" x14ac:dyDescent="0.2">
      <c r="A5" s="39" t="s">
        <v>5</v>
      </c>
      <c r="B5" s="39"/>
      <c r="C5" s="39"/>
      <c r="D5" s="39"/>
      <c r="E5" s="39"/>
      <c r="F5" s="39"/>
      <c r="G5" s="39"/>
      <c r="H5" s="24" t="s">
        <v>2</v>
      </c>
    </row>
    <row r="6" spans="1:12" x14ac:dyDescent="0.2">
      <c r="A6" s="39" t="s">
        <v>6</v>
      </c>
      <c r="B6" s="39"/>
      <c r="C6" s="39"/>
      <c r="D6" s="39"/>
      <c r="E6" s="39"/>
      <c r="F6" s="39"/>
      <c r="G6" s="39"/>
      <c r="H6" s="24" t="s">
        <v>2</v>
      </c>
    </row>
    <row r="7" spans="1:12" x14ac:dyDescent="0.2">
      <c r="A7" s="39" t="s">
        <v>8</v>
      </c>
      <c r="B7" s="39"/>
      <c r="C7" s="39"/>
      <c r="D7" s="39"/>
      <c r="E7" s="39"/>
      <c r="F7" s="39"/>
      <c r="G7" s="39"/>
      <c r="H7" s="24" t="s">
        <v>7</v>
      </c>
    </row>
    <row r="8" spans="1:12" x14ac:dyDescent="0.2">
      <c r="A8" s="39" t="s">
        <v>9</v>
      </c>
      <c r="B8" s="39"/>
      <c r="C8" s="39"/>
      <c r="D8" s="39"/>
      <c r="E8" s="39"/>
      <c r="F8" s="39"/>
      <c r="G8" s="39"/>
      <c r="H8" s="24" t="s">
        <v>2</v>
      </c>
    </row>
    <row r="9" spans="1:12" x14ac:dyDescent="0.2">
      <c r="A9" s="39" t="s">
        <v>10</v>
      </c>
      <c r="B9" s="39"/>
      <c r="C9" s="39"/>
      <c r="D9" s="39"/>
      <c r="E9" s="39"/>
      <c r="F9" s="39"/>
      <c r="G9" s="39"/>
      <c r="H9" s="24" t="s">
        <v>2</v>
      </c>
    </row>
    <row r="10" spans="1:12" x14ac:dyDescent="0.2">
      <c r="A10" s="39" t="s">
        <v>11</v>
      </c>
      <c r="B10" s="39"/>
      <c r="C10" s="39"/>
      <c r="D10" s="39"/>
      <c r="E10" s="39"/>
      <c r="F10" s="39"/>
      <c r="G10" s="39"/>
      <c r="H10" s="24" t="s">
        <v>2</v>
      </c>
    </row>
    <row r="11" spans="1:12" x14ac:dyDescent="0.2">
      <c r="A11" s="39" t="s">
        <v>12</v>
      </c>
      <c r="B11" s="39"/>
      <c r="C11" s="39"/>
      <c r="D11" s="39"/>
      <c r="E11" s="39"/>
      <c r="F11" s="39"/>
      <c r="G11" s="39"/>
      <c r="H11" s="24" t="s">
        <v>7</v>
      </c>
    </row>
    <row r="12" spans="1:12" x14ac:dyDescent="0.2">
      <c r="A12" s="39" t="s">
        <v>13</v>
      </c>
      <c r="B12" s="39"/>
      <c r="C12" s="39"/>
      <c r="D12" s="39"/>
      <c r="E12" s="39"/>
      <c r="F12" s="39"/>
      <c r="G12" s="39"/>
      <c r="H12" s="24" t="s">
        <v>7</v>
      </c>
    </row>
    <row r="13" spans="1:12" x14ac:dyDescent="0.2">
      <c r="A13" s="39" t="s">
        <v>14</v>
      </c>
      <c r="B13" s="39"/>
      <c r="C13" s="39"/>
      <c r="D13" s="39"/>
      <c r="E13" s="39"/>
      <c r="F13" s="39"/>
      <c r="G13" s="39"/>
      <c r="H13" s="24" t="s">
        <v>7</v>
      </c>
      <c r="L13" s="23" t="s">
        <v>7</v>
      </c>
    </row>
    <row r="14" spans="1:12" x14ac:dyDescent="0.2">
      <c r="A14" s="39" t="s">
        <v>15</v>
      </c>
      <c r="B14" s="39"/>
      <c r="C14" s="39"/>
      <c r="D14" s="39"/>
      <c r="E14" s="39"/>
      <c r="F14" s="39"/>
      <c r="G14" s="39"/>
      <c r="H14" s="24" t="s">
        <v>7</v>
      </c>
      <c r="L14" s="23" t="s">
        <v>2</v>
      </c>
    </row>
    <row r="15" spans="1:12" x14ac:dyDescent="0.2">
      <c r="A15" s="39" t="s">
        <v>16</v>
      </c>
      <c r="B15" s="39"/>
      <c r="C15" s="39"/>
      <c r="D15" s="39"/>
      <c r="E15" s="39"/>
      <c r="F15" s="39"/>
      <c r="G15" s="39"/>
      <c r="H15" s="24" t="s">
        <v>7</v>
      </c>
    </row>
    <row r="16" spans="1:12" x14ac:dyDescent="0.2">
      <c r="A16" s="39" t="s">
        <v>17</v>
      </c>
      <c r="B16" s="39"/>
      <c r="C16" s="39"/>
      <c r="D16" s="39"/>
      <c r="E16" s="39"/>
      <c r="F16" s="39"/>
      <c r="G16" s="39"/>
      <c r="H16" s="24" t="s">
        <v>2</v>
      </c>
    </row>
    <row r="17" spans="1:8" x14ac:dyDescent="0.2">
      <c r="A17" s="39" t="s">
        <v>18</v>
      </c>
      <c r="B17" s="39"/>
      <c r="C17" s="39"/>
      <c r="D17" s="39"/>
      <c r="E17" s="39"/>
      <c r="F17" s="39"/>
      <c r="G17" s="39"/>
      <c r="H17" s="24" t="s">
        <v>2</v>
      </c>
    </row>
    <row r="18" spans="1:8" x14ac:dyDescent="0.2">
      <c r="A18" s="39" t="s">
        <v>19</v>
      </c>
      <c r="B18" s="39"/>
      <c r="C18" s="39"/>
      <c r="D18" s="39"/>
      <c r="E18" s="39"/>
      <c r="F18" s="39"/>
      <c r="G18" s="39"/>
      <c r="H18" s="24" t="s">
        <v>2</v>
      </c>
    </row>
    <row r="19" spans="1:8" x14ac:dyDescent="0.2">
      <c r="A19" s="39" t="s">
        <v>20</v>
      </c>
      <c r="B19" s="39"/>
      <c r="C19" s="39"/>
      <c r="D19" s="39"/>
      <c r="E19" s="39"/>
      <c r="F19" s="39"/>
      <c r="G19" s="39"/>
      <c r="H19" s="24" t="s">
        <v>7</v>
      </c>
    </row>
    <row r="20" spans="1:8" x14ac:dyDescent="0.2">
      <c r="A20" s="39" t="s">
        <v>21</v>
      </c>
      <c r="B20" s="39"/>
      <c r="C20" s="39"/>
      <c r="D20" s="39"/>
      <c r="E20" s="39"/>
      <c r="F20" s="39"/>
      <c r="G20" s="39"/>
      <c r="H20" s="2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CD9E1354-1637-442B-9CEB-4C4EE8C00912}">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390A-1DF3-4B60-B1FD-E6C61D33FC58}">
  <dimension ref="A1:L20"/>
  <sheetViews>
    <sheetView workbookViewId="0">
      <selection activeCell="H20" sqref="H20"/>
    </sheetView>
  </sheetViews>
  <sheetFormatPr baseColWidth="10" defaultColWidth="11.42578125" defaultRowHeight="14.25" x14ac:dyDescent="0.2"/>
  <cols>
    <col min="1" max="16384" width="11.42578125" style="23"/>
  </cols>
  <sheetData>
    <row r="1" spans="1:12" ht="18" x14ac:dyDescent="0.25">
      <c r="A1" s="40" t="s">
        <v>0</v>
      </c>
      <c r="B1" s="40"/>
      <c r="C1" s="40"/>
      <c r="D1" s="40"/>
      <c r="E1" s="40"/>
      <c r="F1" s="40"/>
      <c r="G1" s="40"/>
      <c r="H1" s="40"/>
    </row>
    <row r="2" spans="1:12" x14ac:dyDescent="0.2">
      <c r="A2" s="39" t="s">
        <v>1</v>
      </c>
      <c r="B2" s="39"/>
      <c r="C2" s="39"/>
      <c r="D2" s="39"/>
      <c r="E2" s="39"/>
      <c r="F2" s="39"/>
      <c r="G2" s="39"/>
      <c r="H2" s="24" t="s">
        <v>2</v>
      </c>
    </row>
    <row r="3" spans="1:12" x14ac:dyDescent="0.2">
      <c r="A3" s="39" t="s">
        <v>3</v>
      </c>
      <c r="B3" s="39"/>
      <c r="C3" s="39"/>
      <c r="D3" s="39"/>
      <c r="E3" s="39"/>
      <c r="F3" s="39"/>
      <c r="G3" s="39"/>
      <c r="H3" s="24" t="s">
        <v>2</v>
      </c>
    </row>
    <row r="4" spans="1:12" x14ac:dyDescent="0.2">
      <c r="A4" s="39" t="s">
        <v>4</v>
      </c>
      <c r="B4" s="39"/>
      <c r="C4" s="39"/>
      <c r="D4" s="39"/>
      <c r="E4" s="39"/>
      <c r="F4" s="39"/>
      <c r="G4" s="39"/>
      <c r="H4" s="24" t="s">
        <v>2</v>
      </c>
    </row>
    <row r="5" spans="1:12" x14ac:dyDescent="0.2">
      <c r="A5" s="39" t="s">
        <v>5</v>
      </c>
      <c r="B5" s="39"/>
      <c r="C5" s="39"/>
      <c r="D5" s="39"/>
      <c r="E5" s="39"/>
      <c r="F5" s="39"/>
      <c r="G5" s="39"/>
      <c r="H5" s="24" t="s">
        <v>2</v>
      </c>
    </row>
    <row r="6" spans="1:12" x14ac:dyDescent="0.2">
      <c r="A6" s="39" t="s">
        <v>6</v>
      </c>
      <c r="B6" s="39"/>
      <c r="C6" s="39"/>
      <c r="D6" s="39"/>
      <c r="E6" s="39"/>
      <c r="F6" s="39"/>
      <c r="G6" s="39"/>
      <c r="H6" s="24" t="s">
        <v>7</v>
      </c>
    </row>
    <row r="7" spans="1:12" x14ac:dyDescent="0.2">
      <c r="A7" s="39" t="s">
        <v>8</v>
      </c>
      <c r="B7" s="39"/>
      <c r="C7" s="39"/>
      <c r="D7" s="39"/>
      <c r="E7" s="39"/>
      <c r="F7" s="39"/>
      <c r="G7" s="39"/>
      <c r="H7" s="24" t="s">
        <v>7</v>
      </c>
    </row>
    <row r="8" spans="1:12" x14ac:dyDescent="0.2">
      <c r="A8" s="39" t="s">
        <v>9</v>
      </c>
      <c r="B8" s="39"/>
      <c r="C8" s="39"/>
      <c r="D8" s="39"/>
      <c r="E8" s="39"/>
      <c r="F8" s="39"/>
      <c r="G8" s="39"/>
      <c r="H8" s="24" t="s">
        <v>2</v>
      </c>
    </row>
    <row r="9" spans="1:12" x14ac:dyDescent="0.2">
      <c r="A9" s="39" t="s">
        <v>10</v>
      </c>
      <c r="B9" s="39"/>
      <c r="C9" s="39"/>
      <c r="D9" s="39"/>
      <c r="E9" s="39"/>
      <c r="F9" s="39"/>
      <c r="G9" s="39"/>
      <c r="H9" s="24" t="s">
        <v>2</v>
      </c>
    </row>
    <row r="10" spans="1:12" x14ac:dyDescent="0.2">
      <c r="A10" s="39" t="s">
        <v>11</v>
      </c>
      <c r="B10" s="39"/>
      <c r="C10" s="39"/>
      <c r="D10" s="39"/>
      <c r="E10" s="39"/>
      <c r="F10" s="39"/>
      <c r="G10" s="39"/>
      <c r="H10" s="24" t="s">
        <v>2</v>
      </c>
    </row>
    <row r="11" spans="1:12" x14ac:dyDescent="0.2">
      <c r="A11" s="39" t="s">
        <v>12</v>
      </c>
      <c r="B11" s="39"/>
      <c r="C11" s="39"/>
      <c r="D11" s="39"/>
      <c r="E11" s="39"/>
      <c r="F11" s="39"/>
      <c r="G11" s="39"/>
      <c r="H11" s="24" t="s">
        <v>7</v>
      </c>
    </row>
    <row r="12" spans="1:12" x14ac:dyDescent="0.2">
      <c r="A12" s="39" t="s">
        <v>13</v>
      </c>
      <c r="B12" s="39"/>
      <c r="C12" s="39"/>
      <c r="D12" s="39"/>
      <c r="E12" s="39"/>
      <c r="F12" s="39"/>
      <c r="G12" s="39"/>
      <c r="H12" s="24" t="s">
        <v>7</v>
      </c>
    </row>
    <row r="13" spans="1:12" x14ac:dyDescent="0.2">
      <c r="A13" s="39" t="s">
        <v>14</v>
      </c>
      <c r="B13" s="39"/>
      <c r="C13" s="39"/>
      <c r="D13" s="39"/>
      <c r="E13" s="39"/>
      <c r="F13" s="39"/>
      <c r="G13" s="39"/>
      <c r="H13" s="24" t="s">
        <v>7</v>
      </c>
      <c r="L13" s="23" t="s">
        <v>7</v>
      </c>
    </row>
    <row r="14" spans="1:12" x14ac:dyDescent="0.2">
      <c r="A14" s="39" t="s">
        <v>15</v>
      </c>
      <c r="B14" s="39"/>
      <c r="C14" s="39"/>
      <c r="D14" s="39"/>
      <c r="E14" s="39"/>
      <c r="F14" s="39"/>
      <c r="G14" s="39"/>
      <c r="H14" s="24" t="s">
        <v>7</v>
      </c>
      <c r="L14" s="23" t="s">
        <v>2</v>
      </c>
    </row>
    <row r="15" spans="1:12" x14ac:dyDescent="0.2">
      <c r="A15" s="39" t="s">
        <v>16</v>
      </c>
      <c r="B15" s="39"/>
      <c r="C15" s="39"/>
      <c r="D15" s="39"/>
      <c r="E15" s="39"/>
      <c r="F15" s="39"/>
      <c r="G15" s="39"/>
      <c r="H15" s="24" t="s">
        <v>7</v>
      </c>
    </row>
    <row r="16" spans="1:12" x14ac:dyDescent="0.2">
      <c r="A16" s="39" t="s">
        <v>17</v>
      </c>
      <c r="B16" s="39"/>
      <c r="C16" s="39"/>
      <c r="D16" s="39"/>
      <c r="E16" s="39"/>
      <c r="F16" s="39"/>
      <c r="G16" s="39"/>
      <c r="H16" s="24" t="s">
        <v>2</v>
      </c>
    </row>
    <row r="17" spans="1:8" x14ac:dyDescent="0.2">
      <c r="A17" s="39" t="s">
        <v>18</v>
      </c>
      <c r="B17" s="39"/>
      <c r="C17" s="39"/>
      <c r="D17" s="39"/>
      <c r="E17" s="39"/>
      <c r="F17" s="39"/>
      <c r="G17" s="39"/>
      <c r="H17" s="24" t="s">
        <v>2</v>
      </c>
    </row>
    <row r="18" spans="1:8" x14ac:dyDescent="0.2">
      <c r="A18" s="39" t="s">
        <v>19</v>
      </c>
      <c r="B18" s="39"/>
      <c r="C18" s="39"/>
      <c r="D18" s="39"/>
      <c r="E18" s="39"/>
      <c r="F18" s="39"/>
      <c r="G18" s="39"/>
      <c r="H18" s="24" t="s">
        <v>2</v>
      </c>
    </row>
    <row r="19" spans="1:8" x14ac:dyDescent="0.2">
      <c r="A19" s="39" t="s">
        <v>20</v>
      </c>
      <c r="B19" s="39"/>
      <c r="C19" s="39"/>
      <c r="D19" s="39"/>
      <c r="E19" s="39"/>
      <c r="F19" s="39"/>
      <c r="G19" s="39"/>
      <c r="H19" s="24" t="s">
        <v>7</v>
      </c>
    </row>
    <row r="20" spans="1:8" x14ac:dyDescent="0.2">
      <c r="A20" s="39" t="s">
        <v>21</v>
      </c>
      <c r="B20" s="39"/>
      <c r="C20" s="39"/>
      <c r="D20" s="39"/>
      <c r="E20" s="39"/>
      <c r="F20" s="39"/>
      <c r="G20" s="39"/>
      <c r="H20" s="2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B375F94-D818-43A5-87BD-4AB8C65AC0BB}">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6"/>
  <sheetViews>
    <sheetView tabSelected="1" zoomScale="24" zoomScaleNormal="50" workbookViewId="0">
      <selection activeCell="T13" sqref="T13"/>
    </sheetView>
  </sheetViews>
  <sheetFormatPr baseColWidth="10" defaultColWidth="11.42578125" defaultRowHeight="12.75" x14ac:dyDescent="0.2"/>
  <cols>
    <col min="1" max="1" width="25" style="3" customWidth="1"/>
    <col min="2" max="2" width="30.7109375" style="3" customWidth="1"/>
    <col min="3" max="3" width="19.5703125" style="3" customWidth="1"/>
    <col min="4" max="4" width="22.7109375" style="3" customWidth="1"/>
    <col min="5" max="5" width="29.28515625" style="3" customWidth="1"/>
    <col min="6" max="6" width="23.42578125" style="3" customWidth="1"/>
    <col min="7" max="7" width="42.140625" style="3" customWidth="1"/>
    <col min="8" max="8" width="25.140625" style="3" customWidth="1"/>
    <col min="9" max="9" width="25" style="3" customWidth="1"/>
    <col min="10" max="10" width="27" style="3" customWidth="1"/>
    <col min="11" max="11" width="18.85546875" style="3" hidden="1" customWidth="1"/>
    <col min="12" max="12" width="24" style="3" customWidth="1"/>
    <col min="13" max="13" width="24.7109375" style="3" customWidth="1"/>
    <col min="14" max="14" width="39" style="3" customWidth="1"/>
    <col min="15" max="15" width="38.85546875" style="3" customWidth="1"/>
    <col min="16" max="16" width="30" style="3" customWidth="1"/>
    <col min="17" max="17" width="33.140625" style="3" customWidth="1"/>
    <col min="18" max="18" width="73" style="3" customWidth="1"/>
    <col min="19" max="19" width="53.42578125" style="3" customWidth="1"/>
    <col min="20" max="20" width="47.28515625" style="3" customWidth="1"/>
    <col min="21" max="21" width="28.28515625" style="2" customWidth="1"/>
    <col min="22" max="22" width="25.28515625" style="2" customWidth="1"/>
    <col min="23" max="23" width="24" style="2" customWidth="1"/>
    <col min="24" max="24" width="15.7109375" style="2" customWidth="1"/>
    <col min="25" max="25" width="28.140625" style="2" customWidth="1"/>
    <col min="26" max="26" width="32.42578125" style="2" customWidth="1"/>
    <col min="27" max="27" width="25" style="2" customWidth="1"/>
    <col min="28" max="28" width="15.7109375" style="2" customWidth="1"/>
    <col min="29" max="29" width="33.140625" style="2" customWidth="1"/>
    <col min="30" max="30" width="34" style="2" customWidth="1"/>
    <col min="31" max="31" width="15.7109375" style="2" customWidth="1"/>
    <col min="32" max="32" width="30" style="2" customWidth="1"/>
    <col min="33" max="33" width="44.140625" style="2" customWidth="1"/>
    <col min="34" max="34" width="18.85546875" style="2" customWidth="1"/>
    <col min="35" max="35" width="37.42578125" style="3" customWidth="1"/>
    <col min="36" max="36" width="22.140625" style="3" customWidth="1"/>
    <col min="37" max="37" width="24.28515625" style="3" customWidth="1"/>
    <col min="38" max="38" width="28.28515625" style="3" customWidth="1"/>
    <col min="39" max="41" width="15.7109375" style="3" customWidth="1"/>
    <col min="42" max="42" width="56.85546875" style="4" customWidth="1"/>
    <col min="43" max="43" width="30.7109375" style="3" customWidth="1"/>
    <col min="44" max="44" width="49.5703125" style="3" customWidth="1"/>
    <col min="45" max="45" width="55.5703125" style="1" customWidth="1"/>
    <col min="46" max="46" width="54.7109375" style="1" customWidth="1"/>
    <col min="47" max="47" width="44" style="1" customWidth="1"/>
    <col min="48" max="95" width="11.42578125" style="1"/>
    <col min="96" max="16384" width="11.42578125" style="3"/>
  </cols>
  <sheetData>
    <row r="1" spans="1:53" ht="37.5" customHeight="1" x14ac:dyDescent="0.2">
      <c r="A1" s="56" t="s">
        <v>249</v>
      </c>
      <c r="B1" s="56"/>
      <c r="C1" s="56"/>
      <c r="D1" s="56"/>
      <c r="E1" s="56"/>
      <c r="F1" s="56"/>
      <c r="G1" s="1"/>
      <c r="H1" s="1"/>
      <c r="I1" s="1"/>
      <c r="J1" s="1"/>
      <c r="K1" s="1"/>
      <c r="L1" s="1"/>
      <c r="M1" s="1"/>
      <c r="N1" s="1"/>
      <c r="O1" s="1"/>
      <c r="P1" s="1"/>
      <c r="Q1" s="1"/>
      <c r="R1" s="1"/>
      <c r="S1" s="1"/>
      <c r="T1" s="1"/>
      <c r="U1" s="31"/>
      <c r="V1" s="31"/>
      <c r="W1" s="31"/>
      <c r="X1" s="31"/>
      <c r="Y1" s="31"/>
      <c r="Z1" s="31"/>
      <c r="AA1" s="31"/>
      <c r="AB1" s="31"/>
      <c r="AC1" s="31"/>
      <c r="AD1" s="31"/>
      <c r="AE1" s="31"/>
      <c r="AF1" s="31"/>
      <c r="AG1" s="31"/>
      <c r="AH1" s="31"/>
      <c r="AI1" s="1"/>
      <c r="AJ1" s="1"/>
      <c r="AK1" s="1"/>
      <c r="AL1" s="1"/>
      <c r="AM1" s="1"/>
      <c r="AN1" s="1"/>
      <c r="AO1" s="1"/>
      <c r="AP1" s="32"/>
      <c r="AQ1" s="1"/>
      <c r="AR1" s="1"/>
    </row>
    <row r="2" spans="1:53" ht="37.5" customHeight="1" thickBot="1" x14ac:dyDescent="0.25">
      <c r="A2" s="30"/>
      <c r="B2" s="30"/>
      <c r="C2" s="30"/>
      <c r="D2" s="30"/>
      <c r="E2" s="30"/>
      <c r="F2" s="30"/>
      <c r="G2" s="1"/>
      <c r="H2" s="1"/>
      <c r="I2" s="1"/>
      <c r="J2" s="1"/>
      <c r="K2" s="1"/>
      <c r="L2" s="1"/>
      <c r="M2" s="1"/>
      <c r="N2" s="1"/>
      <c r="O2" s="1"/>
      <c r="P2" s="1"/>
      <c r="Q2" s="1"/>
      <c r="R2" s="1"/>
      <c r="S2" s="1"/>
      <c r="T2" s="1"/>
      <c r="U2" s="31"/>
      <c r="V2" s="31"/>
      <c r="W2" s="31"/>
      <c r="X2" s="31"/>
      <c r="Y2" s="31"/>
      <c r="Z2" s="31"/>
      <c r="AA2" s="31"/>
      <c r="AB2" s="31"/>
      <c r="AC2" s="31"/>
      <c r="AD2" s="31"/>
      <c r="AE2" s="31"/>
      <c r="AF2" s="31"/>
      <c r="AG2" s="31"/>
      <c r="AH2" s="31"/>
      <c r="AI2" s="1"/>
      <c r="AJ2" s="1"/>
      <c r="AK2" s="1"/>
      <c r="AL2" s="1"/>
      <c r="AM2" s="1"/>
      <c r="AN2" s="1"/>
      <c r="AO2" s="1"/>
      <c r="AP2" s="32"/>
      <c r="AQ2" s="1"/>
      <c r="AR2" s="1"/>
    </row>
    <row r="3" spans="1:53" s="12" customFormat="1" ht="188.25" thickBot="1" x14ac:dyDescent="0.3">
      <c r="A3" s="15" t="s">
        <v>22</v>
      </c>
      <c r="B3" s="15" t="s">
        <v>23</v>
      </c>
      <c r="C3" s="15" t="s">
        <v>24</v>
      </c>
      <c r="D3" s="15" t="s">
        <v>25</v>
      </c>
      <c r="E3" s="15" t="s">
        <v>26</v>
      </c>
      <c r="F3" s="33" t="s">
        <v>235</v>
      </c>
      <c r="G3" s="33" t="s">
        <v>236</v>
      </c>
      <c r="H3" s="33" t="s">
        <v>237</v>
      </c>
      <c r="I3" s="33" t="s">
        <v>27</v>
      </c>
      <c r="J3" s="34" t="s">
        <v>28</v>
      </c>
      <c r="K3" s="25" t="s">
        <v>29</v>
      </c>
      <c r="L3" s="15" t="s">
        <v>30</v>
      </c>
      <c r="M3" s="15" t="s">
        <v>31</v>
      </c>
      <c r="N3" s="15" t="s">
        <v>32</v>
      </c>
      <c r="O3" s="15" t="s">
        <v>33</v>
      </c>
      <c r="P3" s="26" t="s">
        <v>34</v>
      </c>
      <c r="Q3" s="26" t="s">
        <v>240</v>
      </c>
      <c r="R3" s="26" t="s">
        <v>241</v>
      </c>
      <c r="S3" s="26" t="s">
        <v>242</v>
      </c>
      <c r="T3" s="26" t="s">
        <v>35</v>
      </c>
      <c r="U3" s="15" t="s">
        <v>36</v>
      </c>
      <c r="V3" s="15" t="s">
        <v>37</v>
      </c>
      <c r="W3" s="15" t="s">
        <v>38</v>
      </c>
      <c r="X3" s="15" t="s">
        <v>39</v>
      </c>
      <c r="Y3" s="15" t="s">
        <v>40</v>
      </c>
      <c r="Z3" s="15" t="s">
        <v>41</v>
      </c>
      <c r="AA3" s="15" t="s">
        <v>42</v>
      </c>
      <c r="AB3" s="15" t="s">
        <v>43</v>
      </c>
      <c r="AC3" s="15" t="s">
        <v>44</v>
      </c>
      <c r="AD3" s="15" t="s">
        <v>45</v>
      </c>
      <c r="AE3" s="15" t="s">
        <v>46</v>
      </c>
      <c r="AF3" s="15" t="s">
        <v>47</v>
      </c>
      <c r="AG3" s="15" t="s">
        <v>48</v>
      </c>
      <c r="AH3" s="15" t="s">
        <v>49</v>
      </c>
      <c r="AI3" s="35" t="s">
        <v>50</v>
      </c>
      <c r="AJ3" s="15" t="s">
        <v>51</v>
      </c>
      <c r="AK3" s="15" t="s">
        <v>52</v>
      </c>
      <c r="AL3" s="15" t="s">
        <v>53</v>
      </c>
      <c r="AM3" s="15" t="s">
        <v>54</v>
      </c>
      <c r="AN3" s="15" t="s">
        <v>55</v>
      </c>
      <c r="AO3" s="15" t="s">
        <v>56</v>
      </c>
      <c r="AP3" s="15" t="s">
        <v>227</v>
      </c>
      <c r="AQ3" s="15" t="s">
        <v>57</v>
      </c>
      <c r="AR3" s="15" t="s">
        <v>58</v>
      </c>
      <c r="AS3" s="15" t="s">
        <v>59</v>
      </c>
      <c r="AT3" s="15" t="s">
        <v>60</v>
      </c>
      <c r="AU3" s="16" t="s">
        <v>61</v>
      </c>
    </row>
    <row r="4" spans="1:53" s="13" customFormat="1" ht="215.25" customHeight="1" x14ac:dyDescent="0.25">
      <c r="A4" s="47" t="s">
        <v>62</v>
      </c>
      <c r="B4" s="67" t="s">
        <v>63</v>
      </c>
      <c r="C4" s="68" t="s">
        <v>64</v>
      </c>
      <c r="D4" s="70" t="s">
        <v>65</v>
      </c>
      <c r="E4" s="72" t="s">
        <v>66</v>
      </c>
      <c r="F4" s="20" t="s">
        <v>67</v>
      </c>
      <c r="G4" s="72" t="s">
        <v>251</v>
      </c>
      <c r="H4" s="72" t="s">
        <v>68</v>
      </c>
      <c r="I4" s="72" t="s">
        <v>69</v>
      </c>
      <c r="J4" s="74" t="str">
        <f>IF(K4&lt;6,"Moderado (3)",IF(K4&lt;12,"Mayor (4)","Catastrófico (5)"))</f>
        <v>Mayor (4)</v>
      </c>
      <c r="K4" s="76">
        <f>COUNTIF('Criterios impacto 1'!H2:H20,"SI")</f>
        <v>8</v>
      </c>
      <c r="L4" s="66" t="str">
        <f>VLOOKUP(CONCATENATE(I4,J4),[2]Parámetros!$A$56:$B$80,2,FALSE)</f>
        <v>Alto (4)</v>
      </c>
      <c r="M4" s="9" t="s">
        <v>70</v>
      </c>
      <c r="N4" s="59" t="s">
        <v>71</v>
      </c>
      <c r="O4" s="9" t="s">
        <v>233</v>
      </c>
      <c r="P4" s="9" t="s">
        <v>72</v>
      </c>
      <c r="Q4" s="9" t="s">
        <v>73</v>
      </c>
      <c r="R4" s="9" t="s">
        <v>74</v>
      </c>
      <c r="S4" s="9" t="s">
        <v>75</v>
      </c>
      <c r="T4" s="9" t="s">
        <v>76</v>
      </c>
      <c r="U4" s="11">
        <v>15</v>
      </c>
      <c r="V4" s="11">
        <v>15</v>
      </c>
      <c r="W4" s="11">
        <v>15</v>
      </c>
      <c r="X4" s="11">
        <v>15</v>
      </c>
      <c r="Y4" s="11">
        <v>15</v>
      </c>
      <c r="Z4" s="11">
        <v>15</v>
      </c>
      <c r="AA4" s="11">
        <v>10</v>
      </c>
      <c r="AB4" s="10">
        <f t="shared" ref="AB4" si="0">SUM(U4:AA4)</f>
        <v>100</v>
      </c>
      <c r="AC4" s="10" t="str">
        <f t="shared" ref="AC4" si="1">_xlfn.IFS(AB4&lt;=85,"Débil",AB4&gt;=96,"Fuerte",AB4&gt;=86,"Moderado")</f>
        <v>Fuerte</v>
      </c>
      <c r="AD4" s="10" t="s">
        <v>77</v>
      </c>
      <c r="AE4" s="10" t="str">
        <f>VLOOKUP(CONCATENATE(AC4,AD4),Parámetros!$A$2:$B$10,2,FALSE)</f>
        <v>Fuerte</v>
      </c>
      <c r="AF4" s="10">
        <f t="shared" ref="AF4" si="2">_xlfn.IFS(AE4="Fuerte",100,AE4="Moderado",50,AE4="Débil",0)</f>
        <v>100</v>
      </c>
      <c r="AG4" s="51" t="str">
        <f>_xlfn.IFS(AVERAGE(AF4:AF5)=100,"Fuerte",AVERAGE(AF4)&lt;50,"Débil",AVERAGE(AF4)&gt;=50,"Moderado")</f>
        <v>Fuerte</v>
      </c>
      <c r="AH4" s="10" t="s">
        <v>78</v>
      </c>
      <c r="AI4" s="28" t="s">
        <v>79</v>
      </c>
      <c r="AJ4" s="10">
        <f>VLOOKUP(CONCATENATE(AG4,AH4,AI4),Parámetros!$A$13:$B$24,2,FALSE)</f>
        <v>2</v>
      </c>
      <c r="AK4" s="10">
        <f>VLOOKUP(CONCATENATE(AG4,AH4,AI4),Parámetros!$A$27:$B$38,2,FALSE)</f>
        <v>0</v>
      </c>
      <c r="AL4" s="62" t="s">
        <v>69</v>
      </c>
      <c r="AM4" s="62" t="s">
        <v>80</v>
      </c>
      <c r="AN4" s="64" t="str">
        <f>VLOOKUP(CONCATENATE(AL4,AM4),Parámetros!$A$56:$B$80,2,FALSE)</f>
        <v>Alto (4)</v>
      </c>
      <c r="AO4" s="51" t="s">
        <v>81</v>
      </c>
      <c r="AP4" s="29" t="s">
        <v>82</v>
      </c>
      <c r="AQ4" s="41" t="s">
        <v>83</v>
      </c>
      <c r="AR4" s="20" t="s">
        <v>243</v>
      </c>
      <c r="AS4" s="20" t="s">
        <v>245</v>
      </c>
      <c r="AT4" s="59" t="s">
        <v>84</v>
      </c>
      <c r="AU4" s="57" t="s">
        <v>231</v>
      </c>
      <c r="AV4" s="12"/>
      <c r="AW4" s="12"/>
      <c r="AX4" s="12"/>
      <c r="AY4" s="12"/>
      <c r="AZ4" s="12"/>
      <c r="BA4" s="12"/>
    </row>
    <row r="5" spans="1:53" s="14" customFormat="1" ht="176.25" customHeight="1" x14ac:dyDescent="0.3">
      <c r="A5" s="47"/>
      <c r="B5" s="67"/>
      <c r="C5" s="69"/>
      <c r="D5" s="71"/>
      <c r="E5" s="73"/>
      <c r="F5" s="22" t="s">
        <v>85</v>
      </c>
      <c r="G5" s="73"/>
      <c r="H5" s="73"/>
      <c r="I5" s="73"/>
      <c r="J5" s="75"/>
      <c r="K5" s="77"/>
      <c r="L5" s="66"/>
      <c r="M5" s="9" t="s">
        <v>70</v>
      </c>
      <c r="N5" s="61"/>
      <c r="O5" s="27" t="s">
        <v>234</v>
      </c>
      <c r="P5" s="9" t="s">
        <v>86</v>
      </c>
      <c r="Q5" s="9" t="s">
        <v>87</v>
      </c>
      <c r="R5" s="9" t="s">
        <v>88</v>
      </c>
      <c r="S5" s="9" t="s">
        <v>89</v>
      </c>
      <c r="T5" s="9" t="s">
        <v>90</v>
      </c>
      <c r="U5" s="11">
        <v>15</v>
      </c>
      <c r="V5" s="11">
        <v>15</v>
      </c>
      <c r="W5" s="11">
        <v>15</v>
      </c>
      <c r="X5" s="11">
        <v>15</v>
      </c>
      <c r="Y5" s="11">
        <v>15</v>
      </c>
      <c r="Z5" s="11">
        <v>15</v>
      </c>
      <c r="AA5" s="11">
        <v>10</v>
      </c>
      <c r="AB5" s="10">
        <f t="shared" ref="AB5" si="3">SUM(U5:AA5)</f>
        <v>100</v>
      </c>
      <c r="AC5" s="10" t="str">
        <f t="shared" ref="AC5" si="4">_xlfn.IFS(AB5&lt;=85,"Débil",AB5&gt;=96,"Fuerte",AB5&gt;=86,"Moderado")</f>
        <v>Fuerte</v>
      </c>
      <c r="AD5" s="10" t="s">
        <v>77</v>
      </c>
      <c r="AE5" s="10" t="str">
        <f>VLOOKUP(CONCATENATE(AC5,AD5),Parámetros!$A$2:$B$10,2,FALSE)</f>
        <v>Fuerte</v>
      </c>
      <c r="AF5" s="10">
        <f t="shared" ref="AF5" si="5">_xlfn.IFS(AE5="Fuerte",100,AE5="Moderado",50,AE5="Débil",0)</f>
        <v>100</v>
      </c>
      <c r="AG5" s="48"/>
      <c r="AH5" s="10" t="s">
        <v>78</v>
      </c>
      <c r="AI5" s="10" t="s">
        <v>79</v>
      </c>
      <c r="AJ5" s="10">
        <f>VLOOKUP(CONCATENATE(AG4,AH5,AI5),Parámetros!$A$13:$B$24,2,FALSE)</f>
        <v>2</v>
      </c>
      <c r="AK5" s="10">
        <f>VLOOKUP(CONCATENATE(AG4,AH5,AI5),Parámetros!$A$27:$B$38,2,FALSE)</f>
        <v>0</v>
      </c>
      <c r="AL5" s="63"/>
      <c r="AM5" s="63"/>
      <c r="AN5" s="65"/>
      <c r="AO5" s="48"/>
      <c r="AP5" s="21" t="s">
        <v>91</v>
      </c>
      <c r="AQ5" s="42"/>
      <c r="AR5" s="20" t="s">
        <v>244</v>
      </c>
      <c r="AS5" s="20" t="s">
        <v>246</v>
      </c>
      <c r="AT5" s="60"/>
      <c r="AU5" s="58"/>
    </row>
    <row r="6" spans="1:53" s="1" customFormat="1" ht="148.5" customHeight="1" x14ac:dyDescent="0.2">
      <c r="A6" s="47"/>
      <c r="B6" s="47" t="s">
        <v>92</v>
      </c>
      <c r="C6" s="48" t="s">
        <v>64</v>
      </c>
      <c r="D6" s="49" t="s">
        <v>65</v>
      </c>
      <c r="E6" s="61" t="s">
        <v>66</v>
      </c>
      <c r="F6" s="19" t="s">
        <v>93</v>
      </c>
      <c r="G6" s="61" t="s">
        <v>252</v>
      </c>
      <c r="H6" s="48" t="s">
        <v>94</v>
      </c>
      <c r="I6" s="78" t="s">
        <v>69</v>
      </c>
      <c r="J6" s="74" t="str">
        <f>IF(K6&lt;6,"Moderado (3)",IF(K6&lt;12,"Mayor (4)","Catastrófico (5)"))</f>
        <v>Mayor (4)</v>
      </c>
      <c r="K6" s="76">
        <f>COUNTIF('Criterios impacto 2'!H2:H20,"SI")</f>
        <v>8</v>
      </c>
      <c r="L6" s="66" t="str">
        <f>VLOOKUP(CONCATENATE(I6,J6),[2]Parámetros!$A$56:$B$80,2,FALSE)</f>
        <v>Alto (4)</v>
      </c>
      <c r="M6" s="18" t="s">
        <v>70</v>
      </c>
      <c r="N6" s="47" t="s">
        <v>71</v>
      </c>
      <c r="O6" s="9" t="s">
        <v>95</v>
      </c>
      <c r="P6" s="9" t="s">
        <v>96</v>
      </c>
      <c r="Q6" s="9" t="s">
        <v>97</v>
      </c>
      <c r="R6" s="9" t="s">
        <v>98</v>
      </c>
      <c r="S6" s="9" t="s">
        <v>99</v>
      </c>
      <c r="T6" s="9" t="s">
        <v>100</v>
      </c>
      <c r="U6" s="10">
        <v>15</v>
      </c>
      <c r="V6" s="10">
        <v>15</v>
      </c>
      <c r="W6" s="10">
        <v>15</v>
      </c>
      <c r="X6" s="10">
        <v>15</v>
      </c>
      <c r="Y6" s="10">
        <v>15</v>
      </c>
      <c r="Z6" s="10">
        <v>15</v>
      </c>
      <c r="AA6" s="10">
        <v>10</v>
      </c>
      <c r="AB6" s="10">
        <f t="shared" ref="AB6:AB7" si="6">SUM(U6:AA6)</f>
        <v>100</v>
      </c>
      <c r="AC6" s="10" t="s">
        <v>77</v>
      </c>
      <c r="AD6" s="10" t="s">
        <v>77</v>
      </c>
      <c r="AE6" s="10" t="str">
        <f>VLOOKUP(CONCATENATE(AC6,AD6),[2]Parámetros!$A$2:$B$10,2,FALSE)</f>
        <v>Fuerte</v>
      </c>
      <c r="AF6" s="10">
        <v>100</v>
      </c>
      <c r="AG6" s="47" t="s">
        <v>77</v>
      </c>
      <c r="AH6" s="18" t="s">
        <v>78</v>
      </c>
      <c r="AI6" s="10" t="s">
        <v>79</v>
      </c>
      <c r="AJ6" s="10">
        <f>VLOOKUP(CONCATENATE(AG6,AH6,AI6),[2]Parámetros!$A$13:$B$24,2,FALSE)</f>
        <v>2</v>
      </c>
      <c r="AK6" s="10">
        <f>VLOOKUP(CONCATENATE(AG6,AH6,AI6),[2]Parámetros!$A$27:$B$38,2,FALSE)</f>
        <v>0</v>
      </c>
      <c r="AL6" s="80" t="s">
        <v>69</v>
      </c>
      <c r="AM6" s="62" t="s">
        <v>80</v>
      </c>
      <c r="AN6" s="64" t="str">
        <f>VLOOKUP(CONCATENATE(AL6,AM6),Parámetros!$A$56:$B$80,2,FALSE)</f>
        <v>Alto (4)</v>
      </c>
      <c r="AO6" s="47" t="s">
        <v>81</v>
      </c>
      <c r="AP6" s="81" t="s">
        <v>101</v>
      </c>
      <c r="AQ6" s="78" t="s">
        <v>102</v>
      </c>
      <c r="AR6" s="79" t="s">
        <v>248</v>
      </c>
      <c r="AS6" s="78" t="s">
        <v>247</v>
      </c>
      <c r="AT6" s="59" t="s">
        <v>84</v>
      </c>
      <c r="AU6" s="57" t="s">
        <v>231</v>
      </c>
    </row>
    <row r="7" spans="1:53" s="1" customFormat="1" ht="112.5" x14ac:dyDescent="0.2">
      <c r="A7" s="47"/>
      <c r="B7" s="47"/>
      <c r="C7" s="47"/>
      <c r="D7" s="50"/>
      <c r="E7" s="78"/>
      <c r="F7" s="9" t="s">
        <v>103</v>
      </c>
      <c r="G7" s="78"/>
      <c r="H7" s="47"/>
      <c r="I7" s="78"/>
      <c r="J7" s="75"/>
      <c r="K7" s="77"/>
      <c r="L7" s="66"/>
      <c r="M7" s="10" t="s">
        <v>70</v>
      </c>
      <c r="N7" s="47"/>
      <c r="O7" s="9" t="s">
        <v>104</v>
      </c>
      <c r="P7" s="9" t="s">
        <v>105</v>
      </c>
      <c r="Q7" s="10" t="s">
        <v>106</v>
      </c>
      <c r="R7" s="9" t="s">
        <v>107</v>
      </c>
      <c r="S7" s="9" t="s">
        <v>108</v>
      </c>
      <c r="T7" s="9" t="s">
        <v>109</v>
      </c>
      <c r="U7" s="10">
        <v>15</v>
      </c>
      <c r="V7" s="10">
        <v>15</v>
      </c>
      <c r="W7" s="10">
        <v>15</v>
      </c>
      <c r="X7" s="10">
        <v>15</v>
      </c>
      <c r="Y7" s="10">
        <v>15</v>
      </c>
      <c r="Z7" s="10">
        <v>15</v>
      </c>
      <c r="AA7" s="10">
        <v>10</v>
      </c>
      <c r="AB7" s="10">
        <f t="shared" si="6"/>
        <v>100</v>
      </c>
      <c r="AC7" s="10" t="s">
        <v>77</v>
      </c>
      <c r="AD7" s="10" t="s">
        <v>77</v>
      </c>
      <c r="AE7" s="10" t="str">
        <f>VLOOKUP(CONCATENATE(AC7,AD7),[2]Parámetros!$A$2:$B$10,2,FALSE)</f>
        <v>Fuerte</v>
      </c>
      <c r="AF7" s="10">
        <v>100</v>
      </c>
      <c r="AG7" s="47"/>
      <c r="AH7" s="10" t="s">
        <v>78</v>
      </c>
      <c r="AI7" s="10" t="s">
        <v>79</v>
      </c>
      <c r="AJ7" s="10">
        <f>VLOOKUP(CONCATENATE(AG6,AH7,AI7),[2]Parámetros!$A$13:$B$24,2,FALSE)</f>
        <v>2</v>
      </c>
      <c r="AK7" s="10">
        <f>VLOOKUP(CONCATENATE(AG6,AH7,AI7),[2]Parámetros!$A$27:$B$38,2,FALSE)</f>
        <v>0</v>
      </c>
      <c r="AL7" s="80"/>
      <c r="AM7" s="63"/>
      <c r="AN7" s="65"/>
      <c r="AO7" s="47"/>
      <c r="AP7" s="81"/>
      <c r="AQ7" s="78"/>
      <c r="AR7" s="78"/>
      <c r="AS7" s="78"/>
      <c r="AT7" s="61"/>
      <c r="AU7" s="82"/>
    </row>
    <row r="8" spans="1:53" s="1" customFormat="1" ht="206.25" x14ac:dyDescent="0.2">
      <c r="A8" s="47"/>
      <c r="B8" s="47" t="s">
        <v>63</v>
      </c>
      <c r="C8" s="51" t="s">
        <v>64</v>
      </c>
      <c r="D8" s="86" t="s">
        <v>65</v>
      </c>
      <c r="E8" s="59" t="s">
        <v>66</v>
      </c>
      <c r="F8" s="59" t="s">
        <v>110</v>
      </c>
      <c r="G8" s="51" t="s">
        <v>254</v>
      </c>
      <c r="H8" s="59" t="s">
        <v>111</v>
      </c>
      <c r="I8" s="59" t="s">
        <v>69</v>
      </c>
      <c r="J8" s="74" t="str">
        <f>IF(K8&lt;6,"Moderado (3)",IF(K8&lt;12,"Mayor (4)","Catastrófico (5)"))</f>
        <v>Mayor (4)</v>
      </c>
      <c r="K8" s="76">
        <f>COUNTIF('Criterios impacto 3'!H2:H20,"SI")</f>
        <v>8</v>
      </c>
      <c r="L8" s="64" t="str">
        <f>VLOOKUP(CONCATENATE(I8,J8),[2]Parámetros!$A$56:$B$80,2,FALSE)</f>
        <v>Alto (4)</v>
      </c>
      <c r="M8" s="17" t="s">
        <v>70</v>
      </c>
      <c r="N8" s="59" t="s">
        <v>71</v>
      </c>
      <c r="O8" s="27" t="s">
        <v>233</v>
      </c>
      <c r="P8" s="9" t="s">
        <v>112</v>
      </c>
      <c r="Q8" s="9" t="s">
        <v>113</v>
      </c>
      <c r="R8" s="9" t="s">
        <v>114</v>
      </c>
      <c r="S8" s="10" t="s">
        <v>115</v>
      </c>
      <c r="T8" s="9" t="s">
        <v>116</v>
      </c>
      <c r="U8" s="11">
        <v>15</v>
      </c>
      <c r="V8" s="11">
        <v>15</v>
      </c>
      <c r="W8" s="11">
        <v>15</v>
      </c>
      <c r="X8" s="11">
        <v>15</v>
      </c>
      <c r="Y8" s="11">
        <v>15</v>
      </c>
      <c r="Z8" s="11">
        <v>15</v>
      </c>
      <c r="AA8" s="11">
        <v>10</v>
      </c>
      <c r="AB8" s="10">
        <f t="shared" ref="AB8:AB9" si="7">SUM(U8:AA8)</f>
        <v>100</v>
      </c>
      <c r="AC8" s="10" t="s">
        <v>77</v>
      </c>
      <c r="AD8" s="10" t="s">
        <v>77</v>
      </c>
      <c r="AE8" s="10" t="str">
        <f>VLOOKUP(CONCATENATE(AC8,AD8),[2]Parámetros!$A$2:$B$10,2,FALSE)</f>
        <v>Fuerte</v>
      </c>
      <c r="AF8" s="10">
        <v>100</v>
      </c>
      <c r="AG8" s="51" t="s">
        <v>117</v>
      </c>
      <c r="AH8" s="10" t="s">
        <v>78</v>
      </c>
      <c r="AI8" s="10" t="s">
        <v>79</v>
      </c>
      <c r="AJ8" s="10">
        <v>2</v>
      </c>
      <c r="AK8" s="10">
        <v>0</v>
      </c>
      <c r="AL8" s="62" t="s">
        <v>69</v>
      </c>
      <c r="AM8" s="62" t="s">
        <v>80</v>
      </c>
      <c r="AN8" s="64" t="str">
        <f>VLOOKUP(CONCATENATE(AL8,AM8),Parámetros!$A$56:$B$80,2,FALSE)</f>
        <v>Alto (4)</v>
      </c>
      <c r="AO8" s="59" t="s">
        <v>81</v>
      </c>
      <c r="AP8" s="83" t="s">
        <v>119</v>
      </c>
      <c r="AQ8" s="78" t="s">
        <v>102</v>
      </c>
      <c r="AR8" s="85" t="s">
        <v>230</v>
      </c>
      <c r="AS8" s="78" t="s">
        <v>120</v>
      </c>
      <c r="AT8" s="59" t="s">
        <v>84</v>
      </c>
      <c r="AU8" s="57" t="s">
        <v>231</v>
      </c>
    </row>
    <row r="9" spans="1:53" s="1" customFormat="1" ht="112.5" x14ac:dyDescent="0.2">
      <c r="A9" s="47"/>
      <c r="B9" s="47"/>
      <c r="C9" s="48"/>
      <c r="D9" s="49"/>
      <c r="E9" s="61"/>
      <c r="F9" s="61"/>
      <c r="G9" s="48"/>
      <c r="H9" s="61"/>
      <c r="I9" s="61"/>
      <c r="J9" s="75"/>
      <c r="K9" s="77"/>
      <c r="L9" s="65"/>
      <c r="M9" s="9" t="s">
        <v>70</v>
      </c>
      <c r="N9" s="61"/>
      <c r="O9" s="9" t="s">
        <v>121</v>
      </c>
      <c r="P9" s="9" t="s">
        <v>122</v>
      </c>
      <c r="Q9" s="9" t="s">
        <v>123</v>
      </c>
      <c r="R9" s="9" t="s">
        <v>124</v>
      </c>
      <c r="S9" s="9" t="s">
        <v>125</v>
      </c>
      <c r="T9" s="9" t="s">
        <v>126</v>
      </c>
      <c r="U9" s="11">
        <v>15</v>
      </c>
      <c r="V9" s="11">
        <v>15</v>
      </c>
      <c r="W9" s="11">
        <v>15</v>
      </c>
      <c r="X9" s="11">
        <v>15</v>
      </c>
      <c r="Y9" s="11">
        <v>15</v>
      </c>
      <c r="Z9" s="11">
        <v>15</v>
      </c>
      <c r="AA9" s="11">
        <v>10</v>
      </c>
      <c r="AB9" s="10">
        <f t="shared" si="7"/>
        <v>100</v>
      </c>
      <c r="AC9" s="10" t="s">
        <v>117</v>
      </c>
      <c r="AD9" s="10" t="s">
        <v>77</v>
      </c>
      <c r="AE9" s="10" t="s">
        <v>77</v>
      </c>
      <c r="AF9" s="10">
        <v>100</v>
      </c>
      <c r="AG9" s="48"/>
      <c r="AH9" s="10" t="s">
        <v>78</v>
      </c>
      <c r="AI9" s="10" t="s">
        <v>79</v>
      </c>
      <c r="AJ9" s="10">
        <v>2</v>
      </c>
      <c r="AK9" s="10">
        <v>0</v>
      </c>
      <c r="AL9" s="63"/>
      <c r="AM9" s="63"/>
      <c r="AN9" s="65"/>
      <c r="AO9" s="61"/>
      <c r="AP9" s="84"/>
      <c r="AQ9" s="78"/>
      <c r="AR9" s="47"/>
      <c r="AS9" s="78"/>
      <c r="AT9" s="61"/>
      <c r="AU9" s="82"/>
    </row>
    <row r="10" spans="1:53" ht="30" customHeight="1" x14ac:dyDescent="0.2">
      <c r="A10" s="1"/>
      <c r="B10" s="1"/>
      <c r="C10" s="1"/>
      <c r="D10" s="1"/>
      <c r="E10" s="1"/>
      <c r="F10" s="1"/>
      <c r="G10" s="1"/>
      <c r="H10" s="1"/>
      <c r="I10" s="1"/>
      <c r="J10" s="1"/>
      <c r="K10" s="1"/>
      <c r="L10" s="1"/>
      <c r="M10" s="1"/>
      <c r="N10" s="1"/>
      <c r="O10" s="1"/>
      <c r="P10" s="1"/>
      <c r="Q10" s="1"/>
      <c r="R10" s="1"/>
      <c r="S10" s="1"/>
      <c r="T10" s="1"/>
      <c r="U10" s="31"/>
      <c r="V10" s="31"/>
      <c r="W10" s="31"/>
      <c r="X10" s="31"/>
      <c r="Y10" s="31"/>
      <c r="Z10" s="31"/>
      <c r="AA10" s="31"/>
      <c r="AB10" s="31"/>
      <c r="AC10" s="31"/>
      <c r="AD10" s="31"/>
      <c r="AE10" s="31"/>
      <c r="AF10" s="31"/>
      <c r="AG10" s="31"/>
      <c r="AH10" s="31"/>
      <c r="AI10" s="1"/>
      <c r="AJ10" s="1"/>
      <c r="AK10" s="1"/>
      <c r="AL10" s="1"/>
      <c r="AM10" s="1"/>
      <c r="AN10" s="1"/>
      <c r="AO10" s="1"/>
      <c r="AP10" s="32"/>
      <c r="AQ10" s="1"/>
      <c r="AR10" s="1"/>
    </row>
    <row r="11" spans="1:53" ht="30" customHeight="1" x14ac:dyDescent="0.2">
      <c r="A11" s="1"/>
      <c r="B11" s="1"/>
      <c r="C11" s="1"/>
      <c r="D11" s="1"/>
      <c r="E11" s="1"/>
      <c r="F11" s="1"/>
      <c r="G11" s="1"/>
      <c r="H11" s="1"/>
      <c r="I11" s="1"/>
      <c r="J11" s="1"/>
      <c r="K11" s="1"/>
      <c r="L11" s="1"/>
      <c r="M11" s="1"/>
      <c r="N11" s="1"/>
      <c r="O11" s="1"/>
      <c r="P11" s="1"/>
      <c r="Q11" s="1"/>
      <c r="R11" s="1"/>
      <c r="S11" s="1"/>
      <c r="T11" s="1"/>
      <c r="U11" s="31"/>
      <c r="V11" s="31"/>
      <c r="W11" s="31"/>
      <c r="X11" s="31"/>
      <c r="Y11" s="31"/>
      <c r="Z11" s="31"/>
      <c r="AA11" s="31"/>
      <c r="AB11" s="31"/>
      <c r="AC11" s="31"/>
      <c r="AD11" s="31"/>
      <c r="AE11" s="31"/>
      <c r="AF11" s="31"/>
      <c r="AG11" s="31"/>
      <c r="AH11" s="31"/>
      <c r="AI11" s="1"/>
      <c r="AJ11" s="1"/>
      <c r="AK11" s="1"/>
      <c r="AL11" s="1"/>
      <c r="AM11" s="1"/>
      <c r="AN11" s="1"/>
      <c r="AO11" s="1"/>
      <c r="AP11" s="32"/>
      <c r="AQ11" s="1"/>
      <c r="AR11" s="1"/>
    </row>
    <row r="12" spans="1:53" ht="21" customHeight="1" x14ac:dyDescent="0.25">
      <c r="A12" s="52" t="s">
        <v>238</v>
      </c>
      <c r="B12" s="52"/>
      <c r="C12" s="52"/>
      <c r="D12" s="52"/>
      <c r="E12" s="52"/>
      <c r="F12" s="52"/>
      <c r="G12" s="52"/>
      <c r="H12" s="1"/>
      <c r="I12" s="1"/>
      <c r="J12" s="1"/>
      <c r="K12" s="1"/>
      <c r="L12" s="1"/>
      <c r="M12" s="1"/>
      <c r="N12" s="1"/>
      <c r="O12" s="1"/>
      <c r="P12" s="1"/>
      <c r="Q12" s="1"/>
      <c r="R12" s="1"/>
      <c r="S12" s="1"/>
      <c r="T12" s="1"/>
      <c r="U12" s="31"/>
      <c r="V12" s="31"/>
      <c r="W12" s="31"/>
      <c r="X12" s="31"/>
      <c r="Y12" s="31"/>
      <c r="Z12" s="31"/>
      <c r="AA12" s="31"/>
      <c r="AB12" s="31"/>
      <c r="AC12" s="31"/>
      <c r="AD12" s="31"/>
      <c r="AE12" s="31"/>
      <c r="AF12" s="31"/>
      <c r="AG12" s="31"/>
      <c r="AH12" s="31"/>
      <c r="AI12" s="1"/>
      <c r="AJ12" s="1"/>
      <c r="AK12" s="1"/>
      <c r="AL12" s="1"/>
      <c r="AM12" s="1"/>
      <c r="AN12" s="1"/>
      <c r="AO12" s="1"/>
      <c r="AP12" s="32"/>
      <c r="AQ12" s="1"/>
      <c r="AR12" s="1"/>
    </row>
    <row r="13" spans="1:53" ht="243.75" customHeight="1" x14ac:dyDescent="0.2">
      <c r="A13" s="38" t="s">
        <v>250</v>
      </c>
      <c r="B13" s="53" t="s">
        <v>253</v>
      </c>
      <c r="C13" s="54"/>
      <c r="D13" s="54"/>
      <c r="E13" s="54"/>
      <c r="F13" s="54"/>
      <c r="G13" s="55"/>
      <c r="H13" s="1"/>
      <c r="I13" s="1"/>
      <c r="J13" s="1"/>
      <c r="K13" s="1"/>
      <c r="L13" s="1"/>
      <c r="M13" s="1"/>
      <c r="N13" s="1"/>
      <c r="O13" s="1"/>
      <c r="P13" s="1"/>
      <c r="Q13" s="1"/>
      <c r="R13" s="1"/>
      <c r="S13" s="1"/>
      <c r="T13" s="1"/>
      <c r="U13" s="31"/>
      <c r="V13" s="31"/>
      <c r="W13" s="31"/>
      <c r="X13" s="31"/>
      <c r="Y13" s="31"/>
      <c r="Z13" s="31"/>
      <c r="AA13" s="31"/>
      <c r="AB13" s="31"/>
      <c r="AC13" s="31"/>
      <c r="AD13" s="31"/>
      <c r="AE13" s="31"/>
      <c r="AF13" s="31"/>
      <c r="AG13" s="31"/>
      <c r="AH13" s="31"/>
      <c r="AI13" s="1"/>
      <c r="AJ13" s="1"/>
      <c r="AK13" s="1"/>
      <c r="AL13" s="1"/>
      <c r="AM13" s="1"/>
      <c r="AN13" s="1"/>
      <c r="AO13" s="1"/>
      <c r="AP13" s="32"/>
      <c r="AQ13" s="1"/>
      <c r="AR13" s="1"/>
    </row>
    <row r="14" spans="1:53" ht="185.25" customHeight="1" x14ac:dyDescent="0.2">
      <c r="A14" s="36" t="s">
        <v>239</v>
      </c>
      <c r="B14" s="43" t="s">
        <v>232</v>
      </c>
      <c r="C14" s="43"/>
      <c r="D14" s="43"/>
      <c r="E14" s="43"/>
      <c r="F14" s="43"/>
      <c r="G14" s="43"/>
      <c r="H14" s="1"/>
      <c r="I14" s="1"/>
      <c r="J14" s="1"/>
      <c r="K14" s="1"/>
      <c r="L14" s="1"/>
      <c r="M14" s="1"/>
      <c r="N14" s="1"/>
      <c r="O14" s="1"/>
      <c r="P14" s="1"/>
      <c r="Q14" s="1"/>
      <c r="R14" s="1"/>
      <c r="S14" s="1"/>
      <c r="T14" s="1"/>
      <c r="U14" s="31"/>
      <c r="V14" s="31"/>
      <c r="W14" s="31"/>
      <c r="X14" s="31"/>
      <c r="Y14" s="31"/>
      <c r="Z14" s="31"/>
      <c r="AA14" s="31"/>
      <c r="AB14" s="31"/>
      <c r="AC14" s="31"/>
      <c r="AD14" s="31"/>
      <c r="AE14" s="31"/>
      <c r="AF14" s="31"/>
      <c r="AG14" s="31"/>
      <c r="AH14" s="31"/>
      <c r="AI14" s="1"/>
      <c r="AJ14" s="1"/>
      <c r="AK14" s="1"/>
      <c r="AL14" s="1"/>
      <c r="AM14" s="1"/>
      <c r="AN14" s="1"/>
      <c r="AO14" s="1"/>
      <c r="AP14" s="32"/>
      <c r="AQ14" s="1"/>
      <c r="AR14" s="1"/>
    </row>
    <row r="15" spans="1:53" ht="55.5" customHeight="1" x14ac:dyDescent="0.2">
      <c r="A15" s="37" t="s">
        <v>229</v>
      </c>
      <c r="B15" s="44" t="s">
        <v>228</v>
      </c>
      <c r="C15" s="45"/>
      <c r="D15" s="45"/>
      <c r="E15" s="45"/>
      <c r="F15" s="45"/>
      <c r="G15" s="46"/>
      <c r="H15" s="1"/>
      <c r="I15" s="1"/>
      <c r="J15" s="1"/>
      <c r="K15" s="1"/>
      <c r="L15" s="1"/>
      <c r="M15" s="1"/>
      <c r="N15" s="1"/>
      <c r="O15" s="1"/>
      <c r="P15" s="1"/>
      <c r="Q15" s="1"/>
      <c r="R15" s="1"/>
      <c r="S15" s="1"/>
      <c r="T15" s="1"/>
      <c r="U15" s="31"/>
      <c r="V15" s="31"/>
      <c r="W15" s="31"/>
      <c r="X15" s="31"/>
      <c r="Y15" s="31"/>
      <c r="Z15" s="31"/>
      <c r="AA15" s="31"/>
      <c r="AB15" s="31"/>
      <c r="AC15" s="31"/>
      <c r="AD15" s="31"/>
      <c r="AE15" s="31"/>
      <c r="AF15" s="31"/>
      <c r="AG15" s="31"/>
      <c r="AH15" s="31"/>
      <c r="AI15" s="1"/>
      <c r="AJ15" s="1"/>
      <c r="AK15" s="1"/>
      <c r="AL15" s="1"/>
      <c r="AM15" s="1"/>
      <c r="AN15" s="1"/>
      <c r="AO15" s="1"/>
      <c r="AP15" s="32"/>
      <c r="AQ15" s="1"/>
      <c r="AR15" s="1"/>
    </row>
    <row r="16" spans="1:53" x14ac:dyDescent="0.2">
      <c r="H16" s="1"/>
      <c r="I16" s="1"/>
      <c r="J16" s="1"/>
      <c r="K16" s="1"/>
      <c r="L16" s="1"/>
      <c r="M16" s="1"/>
      <c r="N16" s="1"/>
      <c r="O16" s="1"/>
      <c r="P16" s="1"/>
      <c r="Q16" s="1"/>
      <c r="R16" s="1"/>
      <c r="S16" s="1"/>
      <c r="T16" s="1"/>
      <c r="U16" s="31"/>
      <c r="V16" s="31"/>
      <c r="W16" s="31"/>
      <c r="X16" s="31"/>
      <c r="Y16" s="31"/>
      <c r="Z16" s="31"/>
      <c r="AA16" s="31"/>
      <c r="AB16" s="31"/>
      <c r="AC16" s="31"/>
      <c r="AD16" s="31"/>
      <c r="AE16" s="31"/>
      <c r="AF16" s="31"/>
      <c r="AG16" s="31"/>
      <c r="AH16" s="31"/>
      <c r="AI16" s="1"/>
      <c r="AJ16" s="1"/>
      <c r="AK16" s="1"/>
      <c r="AL16" s="1"/>
      <c r="AM16" s="1"/>
      <c r="AN16" s="1"/>
      <c r="AO16" s="1"/>
      <c r="AP16" s="32"/>
      <c r="AQ16" s="1"/>
      <c r="AR16" s="1"/>
    </row>
  </sheetData>
  <sheetProtection selectLockedCells="1"/>
  <mergeCells count="70">
    <mergeCell ref="AQ8:AQ9"/>
    <mergeCell ref="AR8:AR9"/>
    <mergeCell ref="AU6:AU7"/>
    <mergeCell ref="AT6:AT7"/>
    <mergeCell ref="B8:B9"/>
    <mergeCell ref="C8:C9"/>
    <mergeCell ref="D8:D9"/>
    <mergeCell ref="E8:E9"/>
    <mergeCell ref="F8:F9"/>
    <mergeCell ref="H8:H9"/>
    <mergeCell ref="I8:I9"/>
    <mergeCell ref="J8:J9"/>
    <mergeCell ref="L8:L9"/>
    <mergeCell ref="K8:K9"/>
    <mergeCell ref="N8:N9"/>
    <mergeCell ref="AG8:AG9"/>
    <mergeCell ref="AL8:AL9"/>
    <mergeCell ref="AM8:AM9"/>
    <mergeCell ref="AP6:AP7"/>
    <mergeCell ref="AN8:AN9"/>
    <mergeCell ref="AO8:AO9"/>
    <mergeCell ref="AP8:AP9"/>
    <mergeCell ref="H4:H5"/>
    <mergeCell ref="I4:I5"/>
    <mergeCell ref="J4:J5"/>
    <mergeCell ref="K4:K5"/>
    <mergeCell ref="AQ6:AQ7"/>
    <mergeCell ref="L6:L7"/>
    <mergeCell ref="N6:N7"/>
    <mergeCell ref="AG6:AG7"/>
    <mergeCell ref="AM6:AM7"/>
    <mergeCell ref="AL6:AL7"/>
    <mergeCell ref="AN6:AN7"/>
    <mergeCell ref="AO6:AO7"/>
    <mergeCell ref="H6:H7"/>
    <mergeCell ref="I6:I7"/>
    <mergeCell ref="J6:J7"/>
    <mergeCell ref="K6:K7"/>
    <mergeCell ref="A1:F1"/>
    <mergeCell ref="AQ4:AQ5"/>
    <mergeCell ref="AU4:AU5"/>
    <mergeCell ref="AT4:AT5"/>
    <mergeCell ref="N4:N5"/>
    <mergeCell ref="AG4:AG5"/>
    <mergeCell ref="AM4:AM5"/>
    <mergeCell ref="AL4:AL5"/>
    <mergeCell ref="AN4:AN5"/>
    <mergeCell ref="AO4:AO5"/>
    <mergeCell ref="L4:L5"/>
    <mergeCell ref="B4:B5"/>
    <mergeCell ref="C4:C5"/>
    <mergeCell ref="D4:D5"/>
    <mergeCell ref="E4:E5"/>
    <mergeCell ref="G4:G5"/>
    <mergeCell ref="B14:G14"/>
    <mergeCell ref="B15:G15"/>
    <mergeCell ref="B6:B7"/>
    <mergeCell ref="C6:C7"/>
    <mergeCell ref="D6:D7"/>
    <mergeCell ref="G8:G9"/>
    <mergeCell ref="A12:G12"/>
    <mergeCell ref="B13:G13"/>
    <mergeCell ref="E6:E7"/>
    <mergeCell ref="G6:G7"/>
    <mergeCell ref="A4:A9"/>
    <mergeCell ref="AR6:AR7"/>
    <mergeCell ref="AS6:AS7"/>
    <mergeCell ref="AS8:AS9"/>
    <mergeCell ref="AT8:AT9"/>
    <mergeCell ref="AU8:AU9"/>
  </mergeCells>
  <conditionalFormatting sqref="M5 L6:N6 L4:N4">
    <cfRule type="containsText" dxfId="22" priority="40" operator="containsText" text="Bajo">
      <formula>NOT(ISERROR(SEARCH("Bajo",L4)))</formula>
    </cfRule>
    <cfRule type="containsText" dxfId="21" priority="41" operator="containsText" text="Moderado">
      <formula>NOT(ISERROR(SEARCH("Moderado",L4)))</formula>
    </cfRule>
    <cfRule type="containsText" dxfId="20" priority="42" operator="containsText" text="Alto">
      <formula>NOT(ISERROR(SEARCH("Alto",L4)))</formula>
    </cfRule>
    <cfRule type="containsText" dxfId="19" priority="43" operator="containsText" text="Extremo">
      <formula>NOT(ISERROR(SEARCH("Extremo",L4)))</formula>
    </cfRule>
  </conditionalFormatting>
  <conditionalFormatting sqref="AN4">
    <cfRule type="containsText" dxfId="18" priority="36" operator="containsText" text="Alto">
      <formula>NOT(ISERROR(SEARCH("Alto",AN4)))</formula>
    </cfRule>
    <cfRule type="containsText" dxfId="17" priority="37" operator="containsText" text="Moderado">
      <formula>NOT(ISERROR(SEARCH("Moderado",AN4)))</formula>
    </cfRule>
    <cfRule type="containsText" dxfId="16" priority="38" operator="containsText" text="Bajo">
      <formula>NOT(ISERROR(SEARCH("Bajo",AN4)))</formula>
    </cfRule>
    <cfRule type="containsText" dxfId="15" priority="39" operator="containsText" text="Extremo">
      <formula>NOT(ISERROR(SEARCH("Extremo",AN4)))</formula>
    </cfRule>
  </conditionalFormatting>
  <conditionalFormatting sqref="L8">
    <cfRule type="containsText" dxfId="14" priority="16" operator="containsText" text="Bajo">
      <formula>NOT(ISERROR(SEARCH("Bajo",L8)))</formula>
    </cfRule>
    <cfRule type="containsText" dxfId="13" priority="17" operator="containsText" text="Moderado">
      <formula>NOT(ISERROR(SEARCH("Moderado",L8)))</formula>
    </cfRule>
    <cfRule type="containsText" dxfId="12" priority="18" operator="containsText" text="Alto">
      <formula>NOT(ISERROR(SEARCH("Alto",L8)))</formula>
    </cfRule>
    <cfRule type="containsText" dxfId="11" priority="19" operator="containsText" text="Extremo">
      <formula>NOT(ISERROR(SEARCH("Extremo",L8)))</formula>
    </cfRule>
  </conditionalFormatting>
  <conditionalFormatting sqref="AN6">
    <cfRule type="containsText" dxfId="10" priority="8" operator="containsText" text="Alto">
      <formula>NOT(ISERROR(SEARCH("Alto",AN6)))</formula>
    </cfRule>
    <cfRule type="containsText" dxfId="9" priority="9" operator="containsText" text="Moderado">
      <formula>NOT(ISERROR(SEARCH("Moderado",AN6)))</formula>
    </cfRule>
    <cfRule type="containsText" dxfId="8" priority="10" operator="containsText" text="Bajo">
      <formula>NOT(ISERROR(SEARCH("Bajo",AN6)))</formula>
    </cfRule>
    <cfRule type="containsText" dxfId="7" priority="11" operator="containsText" text="Extremo">
      <formula>NOT(ISERROR(SEARCH("Extremo",AN6)))</formula>
    </cfRule>
  </conditionalFormatting>
  <conditionalFormatting sqref="AN8">
    <cfRule type="containsText" dxfId="6" priority="4" operator="containsText" text="Alto">
      <formula>NOT(ISERROR(SEARCH("Alto",AN8)))</formula>
    </cfRule>
    <cfRule type="containsText" dxfId="5" priority="5" operator="containsText" text="Moderado">
      <formula>NOT(ISERROR(SEARCH("Moderado",AN8)))</formula>
    </cfRule>
    <cfRule type="containsText" dxfId="4" priority="6" operator="containsText" text="Bajo">
      <formula>NOT(ISERROR(SEARCH("Bajo",AN8)))</formula>
    </cfRule>
    <cfRule type="containsText" dxfId="3" priority="7" operator="containsText" text="Extremo">
      <formula>NOT(ISERROR(SEARCH("Extremo",AN8)))</formula>
    </cfRule>
  </conditionalFormatting>
  <conditionalFormatting sqref="K4">
    <cfRule type="containsText" dxfId="2" priority="3" operator="containsText" text="❌">
      <formula>NOT(ISERROR(SEARCH(("❌"),(K4))))</formula>
    </cfRule>
  </conditionalFormatting>
  <conditionalFormatting sqref="K6">
    <cfRule type="containsText" dxfId="1" priority="2" operator="containsText" text="❌">
      <formula>NOT(ISERROR(SEARCH(("❌"),(K6))))</formula>
    </cfRule>
  </conditionalFormatting>
  <conditionalFormatting sqref="K8">
    <cfRule type="containsText" dxfId="0" priority="1" operator="containsText" text="❌">
      <formula>NOT(ISERROR(SEARCH(("❌"),(K8))))</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Parámetros!$A$40:$A$44</xm:f>
          </x14:formula1>
          <xm:sqref>AL4 I4</xm:sqref>
        </x14:dataValidation>
        <x14:dataValidation type="list" allowBlank="1" showInputMessage="1" showErrorMessage="1" xr:uid="{00000000-0002-0000-0000-000001000000}">
          <x14:formula1>
            <xm:f>Parámetros!$A$47:$A$51</xm:f>
          </x14:formula1>
          <xm:sqref>AM4 AM8 AM6</xm:sqref>
        </x14:dataValidation>
        <x14:dataValidation type="list" allowBlank="1" showInputMessage="1" showErrorMessage="1" xr:uid="{00000000-0002-0000-0000-000002000000}">
          <x14:formula1>
            <xm:f>Parámetros!$A$93:$A$96</xm:f>
          </x14:formula1>
          <xm:sqref>AO4 AO10:AO1048576</xm:sqref>
        </x14:dataValidation>
        <x14:dataValidation type="list" allowBlank="1" showInputMessage="1" showErrorMessage="1" xr:uid="{00000000-0002-0000-0000-000003000000}">
          <x14:formula1>
            <xm:f>Parámetros!$A$84:$A$85</xm:f>
          </x14:formula1>
          <xm:sqref>AH4:AH5</xm:sqref>
        </x14:dataValidation>
        <x14:dataValidation type="list" allowBlank="1" showInputMessage="1" showErrorMessage="1" xr:uid="{00000000-0002-0000-0000-000004000000}">
          <x14:formula1>
            <xm:f>Parámetros!$A$118:$A$120</xm:f>
          </x14:formula1>
          <xm:sqref>AD4:AD5</xm:sqref>
        </x14:dataValidation>
        <x14:dataValidation type="list" allowBlank="1" showInputMessage="1" showErrorMessage="1" xr:uid="{00000000-0002-0000-0000-000005000000}">
          <x14:formula1>
            <xm:f>Parámetros!$A$99:$A$115</xm:f>
          </x14:formula1>
          <xm:sqref>A4</xm:sqref>
        </x14:dataValidation>
        <x14:dataValidation type="list" allowBlank="1" showInputMessage="1" showErrorMessage="1" xr:uid="{00000000-0002-0000-0000-000006000000}">
          <x14:formula1>
            <xm:f>'E:\IDRD\Informes control interno\Respuesta OCI 348063\[7. GestionFinanciera24092020.xlsx]Parámetros'!#REF!</xm:f>
          </x14:formula1>
          <xm:sqref>AD6:AD9 AL8 AI7:AI9 I6 AL6 AO6 I8 AH6:AH9</xm:sqref>
        </x14:dataValidation>
        <x14:dataValidation type="list" allowBlank="1" showInputMessage="1" showErrorMessage="1" xr:uid="{00000000-0002-0000-0000-000007000000}">
          <x14:formula1>
            <xm:f>Parámetros!$B$84:$B$86</xm:f>
          </x14:formula1>
          <xm:sqref>AI4:AI6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7" workbookViewId="0">
      <selection activeCell="B13" sqref="B13"/>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127</v>
      </c>
    </row>
    <row r="2" spans="1:2" x14ac:dyDescent="0.25">
      <c r="A2" t="s">
        <v>128</v>
      </c>
      <c r="B2" t="s">
        <v>77</v>
      </c>
    </row>
    <row r="3" spans="1:2" x14ac:dyDescent="0.25">
      <c r="A3" t="s">
        <v>129</v>
      </c>
      <c r="B3" t="s">
        <v>130</v>
      </c>
    </row>
    <row r="4" spans="1:2" x14ac:dyDescent="0.25">
      <c r="A4" t="s">
        <v>131</v>
      </c>
      <c r="B4" t="s">
        <v>132</v>
      </c>
    </row>
    <row r="5" spans="1:2" x14ac:dyDescent="0.25">
      <c r="A5" s="5" t="s">
        <v>133</v>
      </c>
      <c r="B5" t="s">
        <v>130</v>
      </c>
    </row>
    <row r="6" spans="1:2" x14ac:dyDescent="0.25">
      <c r="A6" t="s">
        <v>134</v>
      </c>
      <c r="B6" t="s">
        <v>130</v>
      </c>
    </row>
    <row r="7" spans="1:2" x14ac:dyDescent="0.25">
      <c r="A7" s="5" t="s">
        <v>135</v>
      </c>
      <c r="B7" t="s">
        <v>132</v>
      </c>
    </row>
    <row r="8" spans="1:2" x14ac:dyDescent="0.25">
      <c r="A8" t="s">
        <v>136</v>
      </c>
      <c r="B8" t="s">
        <v>132</v>
      </c>
    </row>
    <row r="9" spans="1:2" x14ac:dyDescent="0.25">
      <c r="A9" s="5" t="s">
        <v>137</v>
      </c>
      <c r="B9" t="s">
        <v>132</v>
      </c>
    </row>
    <row r="10" spans="1:2" x14ac:dyDescent="0.25">
      <c r="A10" t="s">
        <v>138</v>
      </c>
      <c r="B10" t="s">
        <v>132</v>
      </c>
    </row>
    <row r="12" spans="1:2" x14ac:dyDescent="0.25">
      <c r="A12" s="6"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6"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151</v>
      </c>
    </row>
    <row r="41" spans="1:2" x14ac:dyDescent="0.25">
      <c r="A41" t="s">
        <v>152</v>
      </c>
    </row>
    <row r="42" spans="1:2" x14ac:dyDescent="0.25">
      <c r="A42" t="s">
        <v>153</v>
      </c>
    </row>
    <row r="43" spans="1:2" x14ac:dyDescent="0.25">
      <c r="A43" t="s">
        <v>154</v>
      </c>
    </row>
    <row r="44" spans="1:2" x14ac:dyDescent="0.25">
      <c r="A44" t="s">
        <v>69</v>
      </c>
    </row>
    <row r="47" spans="1:2" x14ac:dyDescent="0.25">
      <c r="A47" t="s">
        <v>155</v>
      </c>
    </row>
    <row r="48" spans="1:2" x14ac:dyDescent="0.25">
      <c r="A48" t="s">
        <v>80</v>
      </c>
    </row>
    <row r="49" spans="1:2" x14ac:dyDescent="0.25">
      <c r="A49" t="s">
        <v>156</v>
      </c>
    </row>
    <row r="50" spans="1:2" x14ac:dyDescent="0.25">
      <c r="A50" t="s">
        <v>157</v>
      </c>
    </row>
    <row r="51" spans="1:2" x14ac:dyDescent="0.25">
      <c r="A51" t="s">
        <v>158</v>
      </c>
    </row>
    <row r="55" spans="1:2" x14ac:dyDescent="0.25">
      <c r="A55" s="6" t="s">
        <v>159</v>
      </c>
    </row>
    <row r="56" spans="1:2" x14ac:dyDescent="0.25">
      <c r="A56" t="s">
        <v>160</v>
      </c>
      <c r="B56" t="s">
        <v>161</v>
      </c>
    </row>
    <row r="57" spans="1:2" x14ac:dyDescent="0.25">
      <c r="A57" t="s">
        <v>162</v>
      </c>
      <c r="B57" t="s">
        <v>163</v>
      </c>
    </row>
    <row r="58" spans="1:2" x14ac:dyDescent="0.25">
      <c r="A58" t="s">
        <v>164</v>
      </c>
      <c r="B58" t="s">
        <v>156</v>
      </c>
    </row>
    <row r="59" spans="1:2" x14ac:dyDescent="0.25">
      <c r="A59" t="s">
        <v>165</v>
      </c>
      <c r="B59" t="s">
        <v>166</v>
      </c>
    </row>
    <row r="60" spans="1:2" x14ac:dyDescent="0.25">
      <c r="A60" t="s">
        <v>167</v>
      </c>
      <c r="B60" t="s">
        <v>168</v>
      </c>
    </row>
    <row r="61" spans="1:2" x14ac:dyDescent="0.25">
      <c r="A61" t="s">
        <v>169</v>
      </c>
      <c r="B61" t="s">
        <v>163</v>
      </c>
    </row>
    <row r="62" spans="1:2" x14ac:dyDescent="0.25">
      <c r="A62" t="s">
        <v>170</v>
      </c>
      <c r="B62" t="s">
        <v>171</v>
      </c>
    </row>
    <row r="63" spans="1:2" x14ac:dyDescent="0.25">
      <c r="A63" t="s">
        <v>172</v>
      </c>
      <c r="B63" t="s">
        <v>173</v>
      </c>
    </row>
    <row r="64" spans="1:2" x14ac:dyDescent="0.25">
      <c r="A64" t="s">
        <v>174</v>
      </c>
      <c r="B64" t="s">
        <v>175</v>
      </c>
    </row>
    <row r="65" spans="1:2" x14ac:dyDescent="0.25">
      <c r="A65" t="s">
        <v>176</v>
      </c>
      <c r="B65" t="s">
        <v>177</v>
      </c>
    </row>
    <row r="66" spans="1:2" x14ac:dyDescent="0.25">
      <c r="A66" t="s">
        <v>178</v>
      </c>
      <c r="B66" t="s">
        <v>179</v>
      </c>
    </row>
    <row r="67" spans="1:2" x14ac:dyDescent="0.25">
      <c r="A67" t="s">
        <v>180</v>
      </c>
      <c r="B67" t="s">
        <v>173</v>
      </c>
    </row>
    <row r="68" spans="1:2" x14ac:dyDescent="0.25">
      <c r="A68" t="s">
        <v>181</v>
      </c>
      <c r="B68" t="s">
        <v>182</v>
      </c>
    </row>
    <row r="69" spans="1:2" x14ac:dyDescent="0.25">
      <c r="A69" t="s">
        <v>183</v>
      </c>
      <c r="B69" t="s">
        <v>184</v>
      </c>
    </row>
    <row r="70" spans="1:2" x14ac:dyDescent="0.25">
      <c r="A70" t="s">
        <v>185</v>
      </c>
      <c r="B70" t="s">
        <v>186</v>
      </c>
    </row>
    <row r="71" spans="1:2" x14ac:dyDescent="0.25">
      <c r="A71" t="s">
        <v>187</v>
      </c>
      <c r="B71" t="s">
        <v>188</v>
      </c>
    </row>
    <row r="72" spans="1:2" x14ac:dyDescent="0.25">
      <c r="A72" t="s">
        <v>189</v>
      </c>
      <c r="B72" t="s">
        <v>175</v>
      </c>
    </row>
    <row r="73" spans="1:2" x14ac:dyDescent="0.25">
      <c r="A73" t="s">
        <v>190</v>
      </c>
      <c r="B73" t="s">
        <v>191</v>
      </c>
    </row>
    <row r="74" spans="1:2" x14ac:dyDescent="0.25">
      <c r="A74" t="s">
        <v>192</v>
      </c>
      <c r="B74" t="s">
        <v>193</v>
      </c>
    </row>
    <row r="75" spans="1:2" x14ac:dyDescent="0.25">
      <c r="A75" t="s">
        <v>194</v>
      </c>
      <c r="B75" t="s">
        <v>195</v>
      </c>
    </row>
    <row r="76" spans="1:2" x14ac:dyDescent="0.25">
      <c r="A76" t="s">
        <v>196</v>
      </c>
      <c r="B76" t="s">
        <v>168</v>
      </c>
    </row>
    <row r="77" spans="1:2" x14ac:dyDescent="0.25">
      <c r="A77" t="s">
        <v>197</v>
      </c>
      <c r="B77" t="s">
        <v>198</v>
      </c>
    </row>
    <row r="78" spans="1:2" x14ac:dyDescent="0.25">
      <c r="A78" t="s">
        <v>199</v>
      </c>
      <c r="B78" t="s">
        <v>186</v>
      </c>
    </row>
    <row r="79" spans="1:2" x14ac:dyDescent="0.25">
      <c r="A79" t="s">
        <v>200</v>
      </c>
      <c r="B79" t="s">
        <v>195</v>
      </c>
    </row>
    <row r="80" spans="1:2" x14ac:dyDescent="0.25">
      <c r="A80" t="s">
        <v>201</v>
      </c>
      <c r="B80" t="s">
        <v>202</v>
      </c>
    </row>
    <row r="83" spans="1:2" ht="60" x14ac:dyDescent="0.25">
      <c r="A83" s="7" t="s">
        <v>203</v>
      </c>
      <c r="B83" s="7" t="s">
        <v>204</v>
      </c>
    </row>
    <row r="84" spans="1:2" x14ac:dyDescent="0.25">
      <c r="A84" s="5" t="s">
        <v>78</v>
      </c>
      <c r="B84" t="s">
        <v>78</v>
      </c>
    </row>
    <row r="85" spans="1:2" x14ac:dyDescent="0.25">
      <c r="A85" t="s">
        <v>79</v>
      </c>
      <c r="B85" t="s">
        <v>205</v>
      </c>
    </row>
    <row r="86" spans="1:2" x14ac:dyDescent="0.25">
      <c r="B86" t="s">
        <v>79</v>
      </c>
    </row>
    <row r="88" spans="1:2" x14ac:dyDescent="0.25">
      <c r="A88" s="6" t="s">
        <v>31</v>
      </c>
    </row>
    <row r="89" spans="1:2" x14ac:dyDescent="0.25">
      <c r="A89" t="s">
        <v>70</v>
      </c>
    </row>
    <row r="90" spans="1:2" x14ac:dyDescent="0.25">
      <c r="A90" t="s">
        <v>206</v>
      </c>
    </row>
    <row r="92" spans="1:2" x14ac:dyDescent="0.25">
      <c r="A92" s="8" t="s">
        <v>56</v>
      </c>
    </row>
    <row r="93" spans="1:2" x14ac:dyDescent="0.25">
      <c r="A93" s="5" t="s">
        <v>207</v>
      </c>
    </row>
    <row r="94" spans="1:2" x14ac:dyDescent="0.25">
      <c r="A94" t="s">
        <v>81</v>
      </c>
    </row>
    <row r="95" spans="1:2" x14ac:dyDescent="0.25">
      <c r="A95" t="s">
        <v>208</v>
      </c>
    </row>
    <row r="96" spans="1:2" x14ac:dyDescent="0.25">
      <c r="A96" t="s">
        <v>118</v>
      </c>
    </row>
    <row r="98" spans="1:1" x14ac:dyDescent="0.25">
      <c r="A98" s="6" t="s">
        <v>209</v>
      </c>
    </row>
    <row r="99" spans="1:1" x14ac:dyDescent="0.25">
      <c r="A99" t="s">
        <v>210</v>
      </c>
    </row>
    <row r="100" spans="1:1" x14ac:dyDescent="0.25">
      <c r="A100" t="s">
        <v>211</v>
      </c>
    </row>
    <row r="101" spans="1:1" x14ac:dyDescent="0.25">
      <c r="A101" t="s">
        <v>212</v>
      </c>
    </row>
    <row r="102" spans="1:1" x14ac:dyDescent="0.25">
      <c r="A102" t="s">
        <v>213</v>
      </c>
    </row>
    <row r="103" spans="1:1" x14ac:dyDescent="0.25">
      <c r="A103" t="s">
        <v>214</v>
      </c>
    </row>
    <row r="104" spans="1:1" x14ac:dyDescent="0.25">
      <c r="A104" t="s">
        <v>215</v>
      </c>
    </row>
    <row r="105" spans="1:1" x14ac:dyDescent="0.25">
      <c r="A105" t="s">
        <v>216</v>
      </c>
    </row>
    <row r="106" spans="1:1" x14ac:dyDescent="0.25">
      <c r="A106" t="s">
        <v>217</v>
      </c>
    </row>
    <row r="107" spans="1:1" x14ac:dyDescent="0.25">
      <c r="A107" t="s">
        <v>218</v>
      </c>
    </row>
    <row r="108" spans="1:1" x14ac:dyDescent="0.25">
      <c r="A108" t="s">
        <v>219</v>
      </c>
    </row>
    <row r="109" spans="1:1" x14ac:dyDescent="0.25">
      <c r="A109" t="s">
        <v>220</v>
      </c>
    </row>
    <row r="110" spans="1:1" x14ac:dyDescent="0.25">
      <c r="A110" t="s">
        <v>62</v>
      </c>
    </row>
    <row r="111" spans="1:1" x14ac:dyDescent="0.25">
      <c r="A111" t="s">
        <v>221</v>
      </c>
    </row>
    <row r="112" spans="1:1" x14ac:dyDescent="0.25">
      <c r="A112" t="s">
        <v>222</v>
      </c>
    </row>
    <row r="113" spans="1:1" x14ac:dyDescent="0.25">
      <c r="A113" t="s">
        <v>223</v>
      </c>
    </row>
    <row r="114" spans="1:1" x14ac:dyDescent="0.25">
      <c r="A114" t="s">
        <v>224</v>
      </c>
    </row>
    <row r="115" spans="1:1" x14ac:dyDescent="0.25">
      <c r="A115" t="s">
        <v>225</v>
      </c>
    </row>
    <row r="117" spans="1:1" x14ac:dyDescent="0.25">
      <c r="A117" t="s">
        <v>226</v>
      </c>
    </row>
    <row r="118" spans="1:1" x14ac:dyDescent="0.25">
      <c r="A118" t="s">
        <v>77</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 impacto 3</vt:lpstr>
      <vt:lpstr>Criterios impacto 2</vt: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2023-12-01T16:40:57Z</dcterms:modified>
  <cp:category/>
  <cp:contentStatus/>
</cp:coreProperties>
</file>